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Z:\.......     INFORMACION PARA CUENTA PUBLICA 2024\APARTADO 1 ESTADOS E INFORMACION CONTABLE\"/>
    </mc:Choice>
  </mc:AlternateContent>
  <xr:revisionPtr revIDLastSave="0" documentId="13_ncr:1_{75BA2454-ACD2-414A-903E-436089AA8A29}" xr6:coauthVersionLast="36" xr6:coauthVersionMax="47" xr10:uidLastSave="{00000000-0000-0000-0000-000000000000}"/>
  <bookViews>
    <workbookView xWindow="0" yWindow="0" windowWidth="20490" windowHeight="8940" xr2:uid="{00000000-000D-0000-FFFF-FFFF00000000}"/>
  </bookViews>
  <sheets>
    <sheet name="Plantilla Notas" sheetId="1" r:id="rId1"/>
    <sheet name="Formulario Notas" sheetId="2" r:id="rId2"/>
  </sheets>
  <definedNames>
    <definedName name="_xlnm.Print_Area" localSheetId="0">'Plantilla Notas'!$A$1:$Q$765</definedName>
  </definedNames>
  <calcPr calcId="191029"/>
</workbook>
</file>

<file path=xl/calcChain.xml><?xml version="1.0" encoding="utf-8"?>
<calcChain xmlns="http://schemas.openxmlformats.org/spreadsheetml/2006/main">
  <c r="M550" i="1" l="1"/>
  <c r="K550" i="1"/>
  <c r="I550" i="1"/>
  <c r="M549" i="1"/>
  <c r="M548" i="1"/>
  <c r="M547" i="1"/>
  <c r="M546" i="1"/>
  <c r="K485" i="1"/>
  <c r="I485" i="1"/>
  <c r="N465" i="1"/>
  <c r="H117" i="1"/>
  <c r="N540" i="1" l="1"/>
  <c r="K540" i="1"/>
  <c r="I540" i="1"/>
  <c r="N534" i="1"/>
  <c r="K534" i="1"/>
  <c r="I534" i="1"/>
  <c r="H534" i="1"/>
  <c r="N529" i="1"/>
  <c r="K529" i="1"/>
  <c r="I529" i="1"/>
  <c r="N524" i="1"/>
  <c r="K524" i="1"/>
  <c r="I524" i="1"/>
  <c r="H524" i="1"/>
  <c r="N518" i="1"/>
  <c r="K518" i="1"/>
  <c r="I518" i="1"/>
  <c r="N513" i="1"/>
  <c r="K513" i="1"/>
  <c r="I513" i="1"/>
  <c r="H513" i="1"/>
  <c r="K508" i="1"/>
  <c r="I508" i="1"/>
  <c r="N508" i="1"/>
  <c r="K502" i="1"/>
  <c r="I502" i="1"/>
  <c r="N502" i="1"/>
  <c r="H502" i="1"/>
  <c r="N490" i="1"/>
  <c r="N497" i="1"/>
  <c r="I490" i="1"/>
  <c r="I497" i="1" s="1"/>
  <c r="K490" i="1"/>
  <c r="K497" i="1" s="1"/>
  <c r="H490" i="1"/>
  <c r="N485" i="1"/>
  <c r="N479" i="1"/>
  <c r="K479" i="1"/>
  <c r="I479" i="1"/>
  <c r="H479" i="1"/>
  <c r="N474" i="1"/>
  <c r="N470" i="1"/>
  <c r="H470" i="1"/>
  <c r="K470" i="1"/>
  <c r="I470" i="1"/>
  <c r="N458" i="1"/>
  <c r="K458" i="1"/>
  <c r="I458" i="1"/>
  <c r="H458" i="1"/>
  <c r="K83" i="1" l="1"/>
  <c r="J28" i="1"/>
  <c r="M249" i="1" l="1"/>
  <c r="L735" i="1" l="1"/>
  <c r="N735" i="1"/>
  <c r="P735" i="1"/>
  <c r="L728" i="1"/>
  <c r="N728" i="1"/>
  <c r="P728" i="1"/>
  <c r="N720" i="1"/>
  <c r="L720" i="1"/>
  <c r="P720" i="1"/>
  <c r="M706" i="1"/>
  <c r="M699" i="1"/>
  <c r="L337" i="1" l="1"/>
  <c r="I337" i="1"/>
  <c r="L330" i="1"/>
  <c r="I330" i="1"/>
  <c r="L316" i="1"/>
  <c r="I316" i="1"/>
  <c r="H111" i="1" l="1"/>
  <c r="L276" i="1" l="1"/>
  <c r="N284" i="1" l="1"/>
  <c r="N283" i="1"/>
  <c r="N282" i="1"/>
  <c r="N281" i="1"/>
  <c r="M691" i="1" l="1"/>
  <c r="M708" i="1" s="1"/>
  <c r="L428" i="1"/>
  <c r="M735" i="1"/>
  <c r="N370" i="1"/>
  <c r="N393" i="1"/>
  <c r="N363" i="1"/>
  <c r="L304" i="1"/>
  <c r="I304" i="1"/>
  <c r="M262" i="1"/>
  <c r="M260" i="1"/>
  <c r="M256" i="1"/>
  <c r="M258" i="1"/>
  <c r="M206" i="1"/>
  <c r="M163" i="1"/>
  <c r="J163" i="1"/>
  <c r="M159" i="1"/>
  <c r="J159" i="1"/>
  <c r="M156" i="1"/>
  <c r="J156" i="1"/>
  <c r="N141" i="1"/>
  <c r="K141" i="1"/>
  <c r="P705" i="1" l="1"/>
  <c r="P688" i="1"/>
  <c r="P690" i="1"/>
  <c r="P689" i="1"/>
  <c r="P703" i="1"/>
  <c r="P685" i="1"/>
  <c r="P694" i="1"/>
  <c r="P693" i="1"/>
  <c r="P695" i="1"/>
  <c r="P704" i="1"/>
  <c r="P687" i="1"/>
  <c r="P686" i="1"/>
  <c r="P701" i="1"/>
  <c r="P702" i="1"/>
  <c r="P696" i="1"/>
  <c r="P684" i="1"/>
  <c r="M263" i="1"/>
  <c r="M164" i="1"/>
  <c r="N402" i="1"/>
  <c r="J164" i="1"/>
  <c r="H106" i="1"/>
  <c r="K104" i="1" s="1"/>
  <c r="P691" i="1" l="1"/>
  <c r="P699" i="1"/>
  <c r="P706" i="1"/>
  <c r="K102" i="1"/>
  <c r="K105" i="1"/>
  <c r="K103" i="1"/>
  <c r="K74" i="1"/>
  <c r="G126" i="1" s="1"/>
  <c r="P708" i="1" l="1"/>
  <c r="K106" i="1"/>
  <c r="M95" i="1"/>
  <c r="J95" i="1"/>
  <c r="K63" i="1" l="1"/>
  <c r="M28" i="1"/>
  <c r="M232" i="1" l="1"/>
  <c r="L190" i="1"/>
  <c r="I190" i="1"/>
</calcChain>
</file>

<file path=xl/sharedStrings.xml><?xml version="1.0" encoding="utf-8"?>
<sst xmlns="http://schemas.openxmlformats.org/spreadsheetml/2006/main" count="785" uniqueCount="580">
  <si>
    <t>Activo</t>
  </si>
  <si>
    <t>a) NOTAS DE DESGLOSE</t>
  </si>
  <si>
    <t>Ingresos de Gestión</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</si>
  <si>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</si>
  <si>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</si>
  <si>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</si>
  <si>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</si>
  <si>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</si>
  <si>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</si>
  <si>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</si>
  <si>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</si>
  <si>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</si>
  <si>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</si>
  <si>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</si>
  <si>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</si>
  <si>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</si>
  <si>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</si>
  <si>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</si>
  <si>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</si>
  <si>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</si>
  <si>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</si>
  <si>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</si>
  <si>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</si>
  <si>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</si>
  <si>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</si>
  <si>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</si>
  <si>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</si>
  <si>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</si>
  <si>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</si>
  <si>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</si>
  <si>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</si>
  <si>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</si>
  <si>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</si>
  <si>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</si>
  <si>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</si>
  <si>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</si>
  <si>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</si>
  <si>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</si>
  <si>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</si>
  <si>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</si>
  <si>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6.</t>
  </si>
  <si>
    <t>5.</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</si>
  <si>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</si>
  <si>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</si>
  <si>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</si>
  <si>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</si>
  <si>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</si>
  <si>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</si>
  <si>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</si>
  <si>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</si>
  <si>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</si>
  <si>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</si>
  <si>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</si>
  <si>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</si>
  <si>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</si>
  <si>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</si>
  <si>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</si>
  <si>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</si>
  <si>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</si>
  <si>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</si>
  <si>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</si>
  <si>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</si>
  <si>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</si>
  <si>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</si>
  <si>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</si>
  <si>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Políticas de Contabilidad Significativas</t>
  </si>
  <si>
    <t xml:space="preserve">a) </t>
  </si>
  <si>
    <t xml:space="preserve">e) </t>
  </si>
  <si>
    <t xml:space="preserve">h)   </t>
  </si>
  <si>
    <t xml:space="preserve">7.     </t>
  </si>
  <si>
    <t>Posición en Moneda Extranjera y Protección por Riesgo Cambiario</t>
  </si>
  <si>
    <t xml:space="preserve">8. </t>
  </si>
  <si>
    <t>Reporte Analítico del Activo</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</si>
  <si>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</si>
  <si>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</si>
  <si>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</si>
  <si>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</si>
  <si>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</si>
  <si>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</si>
  <si>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</si>
  <si>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</si>
  <si>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</si>
  <si>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</si>
  <si>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</si>
  <si>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</si>
  <si>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</si>
  <si>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</si>
  <si>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</si>
  <si>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</si>
  <si>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</si>
  <si>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</si>
  <si>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</si>
  <si>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</si>
  <si>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</si>
  <si>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</si>
  <si>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</si>
  <si>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</si>
  <si>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</si>
  <si>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</si>
  <si>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</si>
  <si>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</si>
  <si>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</si>
  <si>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</si>
  <si>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</si>
  <si>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</si>
  <si>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</si>
  <si>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</si>
  <si>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</si>
  <si>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</si>
  <si>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</si>
  <si>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</si>
  <si>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</si>
  <si>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</si>
  <si>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</si>
  <si>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</si>
  <si>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</si>
  <si>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</si>
  <si>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</si>
  <si>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</si>
  <si>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</si>
  <si>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</si>
  <si>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</si>
  <si>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</si>
  <si>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</si>
  <si>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</si>
  <si>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</si>
  <si>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</si>
  <si>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</si>
  <si>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</si>
  <si>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</si>
  <si>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</si>
  <si>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</si>
  <si>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</si>
  <si>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</si>
  <si>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</si>
  <si>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</si>
  <si>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</si>
  <si>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</si>
  <si>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</si>
  <si>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</si>
  <si>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</si>
  <si>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</si>
  <si>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</si>
  <si>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</si>
  <si>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</si>
  <si>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</si>
  <si>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</si>
  <si>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</si>
  <si>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</si>
  <si>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</si>
  <si>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</si>
  <si>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</si>
  <si>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</si>
  <si>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</si>
  <si>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</si>
  <si>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</si>
  <si>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</si>
  <si>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</si>
  <si>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</si>
  <si>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</si>
  <si>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</si>
  <si>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</si>
  <si>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</si>
  <si>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</si>
  <si>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</si>
  <si>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</si>
  <si>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</si>
  <si>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</si>
  <si>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</si>
  <si>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</si>
  <si>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</si>
  <si>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</si>
  <si>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</si>
  <si>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</si>
  <si>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</si>
  <si>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</si>
  <si>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</si>
  <si>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</si>
  <si>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</si>
  <si>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</si>
  <si>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</si>
  <si>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</si>
  <si>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</si>
  <si>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</si>
  <si>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</si>
  <si>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</si>
  <si>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</si>
  <si>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</si>
  <si>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</si>
  <si>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</si>
  <si>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</si>
  <si>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</si>
  <si>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</si>
  <si>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</si>
  <si>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</si>
  <si>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</si>
  <si>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</si>
  <si>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</si>
  <si>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</si>
  <si>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</si>
  <si>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</si>
  <si>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</si>
  <si>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</si>
  <si>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</si>
  <si>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</si>
  <si>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</si>
  <si>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</si>
  <si>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</si>
  <si>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</si>
  <si>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</si>
  <si>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</si>
  <si>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</si>
  <si>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</si>
  <si>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</si>
  <si>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</si>
  <si>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</si>
  <si>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</si>
  <si>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</si>
  <si>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</si>
  <si>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</si>
  <si>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</si>
  <si>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</si>
  <si>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</si>
  <si>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</si>
  <si>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</si>
  <si>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</si>
  <si>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</si>
  <si>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</si>
  <si>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Efectivo y Equivalentes</t>
  </si>
  <si>
    <t>Suma Bancos/Tesorería</t>
  </si>
  <si>
    <t>Suma Inversiones Temporales</t>
  </si>
  <si>
    <r>
      <t xml:space="preserve">Representa el monto de efectivo invertido por </t>
    </r>
    <r>
      <rPr>
        <b/>
        <sz val="9"/>
        <color theme="1"/>
        <rFont val="Arial"/>
        <family val="2"/>
      </rPr>
      <t>Municipio de Colón, Querétaro</t>
    </r>
    <r>
      <rPr>
        <sz val="9"/>
        <color theme="1"/>
        <rFont val="Arial"/>
        <family val="2"/>
      </rPr>
      <t>, la cual se efectúa a plazos que van de inversión a la vista hasta 90 días, su importe se integra por:</t>
    </r>
  </si>
  <si>
    <t>Suma Derechos a recibir Efectivo y Equivalentes y Bienes o Servicios a Recibir</t>
  </si>
  <si>
    <t>Suma Cuentas por Cobrar a Corto Plazo</t>
  </si>
  <si>
    <t>Suma Bienes Muebles, Intangibles y Depreciaciones</t>
  </si>
  <si>
    <t>Representa los recursos depositados de Municipio de Colón, Querétaro, pendientes de clasificar según los conceptos del Clasificador por Rubros de Ingresos.</t>
  </si>
  <si>
    <t>Representa los adeudos con proveedores derivados de operaciones de Municipio de Colón, Querétaro, con vencimiento menor o igual a doce meses.</t>
  </si>
  <si>
    <t>IMPUESTOS</t>
  </si>
  <si>
    <t>CUOTAS Y APORTACIONES DE SEGURIDAD SOCIAL</t>
  </si>
  <si>
    <t>CONTRIBUCIONES DE MEJORAS</t>
  </si>
  <si>
    <t>DERECHOS</t>
  </si>
  <si>
    <t>PRODUCTOS</t>
  </si>
  <si>
    <t>APROVECHAMIENTOS</t>
  </si>
  <si>
    <t>INGRESOS POR VENTA DE BIENES Y PRESTACIÓN DE SERVICIOS</t>
  </si>
  <si>
    <t>Total Ingresos de Gestión</t>
  </si>
  <si>
    <t>Subtotal Participaciones</t>
  </si>
  <si>
    <t>Subtotal Convenios</t>
  </si>
  <si>
    <t>Subtotal Incentivos Derivados de la Colaboracion Fiscal</t>
  </si>
  <si>
    <t>Suma PARTICIPACIONES, APORTACIONES, CONVENIOS, INCENTIVOS DERIVADOS DE LA COLABORACIÓN FISCAL Y FONDOS DISTINTOS DE APORTACIONES</t>
  </si>
  <si>
    <t>Conciliación entre los Ingresos Presupuestarios y Contables</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</si>
  <si>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</si>
  <si>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</si>
  <si>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</si>
  <si>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</si>
  <si>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</si>
  <si>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</si>
  <si>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</si>
  <si>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</si>
  <si>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</si>
  <si>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</si>
  <si>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</si>
  <si>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</si>
  <si>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</si>
  <si>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Conciliación entre los Egresos Presupuestarios y Contables</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</si>
  <si>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</si>
  <si>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</si>
  <si>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</si>
  <si>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</si>
  <si>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</si>
  <si>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</si>
  <si>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</si>
  <si>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</si>
  <si>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</si>
  <si>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</si>
  <si>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</si>
  <si>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</si>
  <si>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</si>
  <si>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</si>
  <si>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</si>
  <si>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</si>
  <si>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</si>
  <si>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</si>
  <si>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</si>
  <si>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</si>
  <si>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</si>
  <si>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</si>
  <si>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</si>
  <si>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</si>
  <si>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</si>
  <si>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</si>
  <si>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</si>
  <si>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</si>
  <si>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</si>
  <si>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</si>
  <si>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Presupuestales</t>
  </si>
  <si>
    <t>4. Total de Gasto Contable (4 = 1 - 2 + 3)</t>
  </si>
  <si>
    <t>INGRESOS DE GESTIÓN</t>
  </si>
  <si>
    <t>PARTICIPACIONES</t>
  </si>
  <si>
    <t>APORTACIONES</t>
  </si>
  <si>
    <t>CONVENIOS</t>
  </si>
  <si>
    <t>INCENTIVOS DERIVADOS DE LA COLABORACIÓN FISCAL</t>
  </si>
  <si>
    <t>FONDOS DISTINTOS DE APORTACIONES</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</si>
  <si>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</si>
  <si>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</si>
  <si>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FINANCIEROS</t>
  </si>
  <si>
    <t>INCREMENTO POR VARIACIÓN DE INVENTARIOS</t>
  </si>
  <si>
    <t>DISMINUCIÓN DEL EXCESO DE ESTIMACIONES POR PÉRDIDA O DETERIORO U OBSOLESCENCIA</t>
  </si>
  <si>
    <t>DISMINUCIÓN DEL EXCESO DE PROVISIONES</t>
  </si>
  <si>
    <t>OTROS INGRESOS Y BENEFICIOS VARIOS</t>
  </si>
  <si>
    <t>INGRESOS Y OTROS BENEFICIOS</t>
  </si>
  <si>
    <t>POR RECAUDAR</t>
  </si>
  <si>
    <t>RECAUDADO</t>
  </si>
  <si>
    <t>OTROS INGRESOS Y BENEFICIOS</t>
  </si>
  <si>
    <r>
      <t xml:space="preserve">Representa el monto de efectivo disponible propiedad de </t>
    </r>
    <r>
      <rPr>
        <b/>
        <sz val="9"/>
        <color theme="1"/>
        <rFont val="Arial"/>
        <family val="2"/>
      </rPr>
      <t>Municipio de Colón, Querétaro</t>
    </r>
    <r>
      <rPr>
        <sz val="9"/>
        <color theme="1"/>
        <rFont val="Arial"/>
        <family val="2"/>
      </rPr>
      <t>, en instituciones bancarias, su importe se integra por:</t>
    </r>
  </si>
  <si>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</si>
  <si>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</si>
  <si>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</si>
  <si>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</si>
  <si>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</si>
  <si>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</si>
  <si>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</si>
  <si>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</si>
  <si>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Consideraciones fiscales del ente:</t>
  </si>
  <si>
    <t>Conforme al Reglamento Interior de la Adminstración Pública, del Municipio de Colón, Qro. Publicado en el periódico oficial "La Sombra de Arteaga" en fecha 8 de dicimebre del 2017, señala en su artículo 11</t>
  </si>
  <si>
    <t>Sin Fideicomisos, mandatos y análogos de los cuales es fideicomitente o fideicomisario.</t>
  </si>
  <si>
    <t>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</si>
  <si>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</si>
  <si>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</si>
  <si>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</si>
  <si>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</si>
  <si>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Es el reconocimiento contable de las transacciones, transformaciones internas y otros eventos, que afectan económicamente al ente público y delimitan la operación del Sistema de Contabilidad Gubernamental (SCG).</t>
  </si>
  <si>
    <t>2)</t>
  </si>
  <si>
    <t>Entes Públicos</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</si>
  <si>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</si>
  <si>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3)</t>
  </si>
  <si>
    <t>Existencia Permanente</t>
  </si>
  <si>
    <t>La actividad del ente público se establece por tiempo indefinido, salvo disposición legal en la que se especifique lo contrario.</t>
  </si>
  <si>
    <t>4)</t>
  </si>
  <si>
    <t>Revelación Suficiente</t>
  </si>
  <si>
    <t>Los estados y la información financiera deben mostrar amplia y claramente la situación financiera y los resultados del ente público.</t>
  </si>
  <si>
    <t>5)</t>
  </si>
  <si>
    <t>Importancia Relativa</t>
  </si>
  <si>
    <t>La información debe mostrar los aspectos importantes de la entidad que fueron reconocidos contablemente.</t>
  </si>
  <si>
    <t>6)</t>
  </si>
  <si>
    <t>Registro e Integración Presupuestaria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</si>
  <si>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</si>
  <si>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7)</t>
  </si>
  <si>
    <t xml:space="preserve">Consolidación de la Información Financiera </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</si>
  <si>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</si>
  <si>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8)</t>
  </si>
  <si>
    <t xml:space="preserve">Devengo Contable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</si>
  <si>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</si>
  <si>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9)</t>
  </si>
  <si>
    <t xml:space="preserve">Valuación </t>
  </si>
  <si>
    <t xml:space="preserve">Todos los eventos que afecten económicamente al ente público deben ser cuantificados en términos monetarios y se registrarán al costo histórico o al valor económico más objetivo registrándose en moneda nacional. </t>
  </si>
  <si>
    <t>10)</t>
  </si>
  <si>
    <t xml:space="preserve">Dualidad Económica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</si>
  <si>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</si>
  <si>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11)</t>
  </si>
  <si>
    <t xml:space="preserve">Consistencia </t>
  </si>
  <si>
    <t>Ante la existencia de operaciones similares en un ente público, debe corresponder un mismo tratamiento contable, el cual debe permanecer a través del tiempo, en tanto no cambie la esencia económica de las operaciones.</t>
  </si>
  <si>
    <t>El método utilizado para la actualización del valor de los bienes inmuebles es el determinado por el Consejo Nacional de Contabilidad Gubernamental (CONAC)</t>
  </si>
  <si>
    <t xml:space="preserve">No se realizan operaciones en el extranjero. </t>
  </si>
  <si>
    <t xml:space="preserve">No se tienen inversión en acciones de Compañías subsidiarias no consolidadas o asociadas. </t>
  </si>
  <si>
    <t>No se cuenta con Sistema y metodo de valuación de inventarios ni costo de lo vendido.</t>
  </si>
  <si>
    <t>El Municipio no cuenta con reservas.</t>
  </si>
  <si>
    <t>Actualmente no se han realizado cambios en políticas contables.</t>
  </si>
  <si>
    <t>El Municipio no ha realizado reclasificaciones significativas.</t>
  </si>
  <si>
    <t>En el periódo que se informa, no se han realizado depuraciones de movimientos contables, ni cancelación de saldos.</t>
  </si>
  <si>
    <t>a)</t>
  </si>
  <si>
    <t>No se cuenta con activos en moneda extranjera</t>
  </si>
  <si>
    <t>b)</t>
  </si>
  <si>
    <t>No se cuenta con pasivos en moneda extranjera</t>
  </si>
  <si>
    <t>c)</t>
  </si>
  <si>
    <t>No se cuenta con posición en moneda extranjera</t>
  </si>
  <si>
    <t>d)</t>
  </si>
  <si>
    <t>No se opera con Tipo de cambio</t>
  </si>
  <si>
    <t>e)</t>
  </si>
  <si>
    <t>En consecuencia no existe equivalente en moneda nacional</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</si>
  <si>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</si>
  <si>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</si>
  <si>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</si>
  <si>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</si>
  <si>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</si>
  <si>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</si>
  <si>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</si>
  <si>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Sin información que manifestar</t>
  </si>
  <si>
    <r>
      <t xml:space="preserve">Análisis del comportamiento de la recaudación correspondiente al </t>
    </r>
    <r>
      <rPr>
        <b/>
        <sz val="8"/>
        <color rgb="FF000000"/>
        <rFont val="Arial"/>
        <family val="2"/>
      </rPr>
      <t>Municipio de Colón, Querétaro</t>
    </r>
  </si>
  <si>
    <t>Al periódo que se informa el Municipio de Colón, Querétaro no cuenta con Deuda Pública.</t>
  </si>
  <si>
    <t>Sin información que manifestar en el pariódo que se reporta</t>
  </si>
  <si>
    <t>No existen partes relacionadas.</t>
  </si>
  <si>
    <t>Lo anterior, no será aplicable para la información contable consolidada.</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</si>
  <si>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</si>
  <si>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Representa el monto de los derechos de cobro a favor del Municipio de Colón, Querétaro, cuyo origen es distinto de los ingresos por contribuciones, productos y aprovechamientos , que serán exigibles en un plazo menor o igual a doce meses.</t>
  </si>
  <si>
    <t xml:space="preserve">Representa el monto de los derechos de cobro a favor del ente público por gastos por comprobar, principalmente relacionados con viáticos. </t>
  </si>
  <si>
    <t>Su saldo a la fecha que se informa es de</t>
  </si>
  <si>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t>
  </si>
  <si>
    <t xml:space="preserve"> su saldo a la fecha que se informa es de</t>
  </si>
  <si>
    <t>Nada que manifestar</t>
  </si>
  <si>
    <t xml:space="preserve">Su saldo a la fecha que se informa es de </t>
  </si>
  <si>
    <t>No se cuenta con estimaciones de cuentas incobrables, inventarios ni deterioros de activos.</t>
  </si>
  <si>
    <t>No se cuenta con otros activos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</si>
  <si>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</si>
  <si>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Participaciones, Aportaciones, Convenios, Incentivos Derivados de la Colaboración Fiscal, Fondos Distintos de Aportaciones, Transferencias, Asignaciones, Subsidios y Subvenciones, y Pensiones y Jubilaciones</t>
  </si>
  <si>
    <t>A continuación se detallan los montos globales de las adquisiciones de bienes muebles, inmuebles e Intangibles en comparacion del año anterior.</t>
  </si>
  <si>
    <t>Adquisición de Bienes Inmuebles</t>
  </si>
  <si>
    <t>Total de Adquisición de Bienes Inmuebles</t>
  </si>
  <si>
    <t>Adquisición de Bienes Muebles</t>
  </si>
  <si>
    <t>Total de Adquisición de Bienes Muebles</t>
  </si>
  <si>
    <t>Adquisición de Bienes Intangibles</t>
  </si>
  <si>
    <t>Total de Adquisición de Bienes Intangibles</t>
  </si>
  <si>
    <r>
      <rPr>
        <b/>
        <sz val="8"/>
        <rFont val="Arial"/>
        <family val="2"/>
      </rPr>
      <t>Valores:</t>
    </r>
    <r>
      <rPr>
        <sz val="8"/>
        <rFont val="Arial"/>
        <family val="2"/>
      </rPr>
      <t xml:space="preserve"> Son los importes constituidos por los títulos, valores y préstamos que aún no conforman pasivos por no haberse recibido activos relacionados con los bienes</t>
    </r>
  </si>
  <si>
    <r>
      <rPr>
        <b/>
        <sz val="8"/>
        <rFont val="Arial"/>
        <family val="2"/>
      </rPr>
      <t>Emisión de obligaciones:</t>
    </r>
    <r>
      <rPr>
        <sz val="8"/>
        <rFont val="Arial"/>
        <family val="2"/>
      </rPr>
      <t xml:space="preserve"> Representa el conjunto de bonos, títulos y valores emitidos y puestos en circulación.</t>
    </r>
  </si>
  <si>
    <r>
      <rPr>
        <b/>
        <sz val="8"/>
        <rFont val="Arial"/>
        <family val="2"/>
      </rPr>
      <t>Avales y garantías:</t>
    </r>
    <r>
      <rPr>
        <sz val="8"/>
        <rFont val="Arial"/>
        <family val="2"/>
      </rPr>
      <t xml:space="preserve"> Representa la responsabilidad subsidiaria o solidaria que adquiere un ente público ante un acreedor por el otorgamiento de créditos a un tercero</t>
    </r>
  </si>
  <si>
    <r>
      <rPr>
        <b/>
        <sz val="8"/>
        <rFont val="Arial"/>
        <family val="2"/>
      </rPr>
      <t>Juicios:</t>
    </r>
    <r>
      <rPr>
        <sz val="8"/>
        <rFont val="Arial"/>
        <family val="2"/>
      </rPr>
      <t xml:space="preserve"> Representa el monto de las demandas interpuestas por el ente público contra terceros o viceversa.</t>
    </r>
  </si>
  <si>
    <r>
      <rPr>
        <b/>
        <sz val="8"/>
        <rFont val="Arial"/>
        <family val="2"/>
      </rPr>
      <t>Contratos para Inversión Mediante Proyectos para Prestación de Servicios (PPS) y Similares:</t>
    </r>
    <r>
      <rPr>
        <sz val="8"/>
        <rFont val="Arial"/>
        <family val="2"/>
      </rPr>
      <t xml:space="preserve"> Representa el monto comprometido a pagar de los contratos de obra o similares a través de los Proyectos para Producción de Servicios y acciones de fomento, formalmente aprobados y que aún no están total o parcialmente ejecutados.</t>
    </r>
  </si>
  <si>
    <r>
      <rPr>
        <b/>
        <sz val="8"/>
        <color rgb="FF000000"/>
        <rFont val="Arial"/>
        <family val="2"/>
      </rPr>
      <t>Bienes concesionados o en comodato:</t>
    </r>
    <r>
      <rPr>
        <sz val="8"/>
        <color rgb="FF000000"/>
        <rFont val="Arial"/>
        <family val="2"/>
      </rPr>
      <t xml:space="preserve"> Los bienes concesionados o bajo contrato de comodato.</t>
    </r>
  </si>
  <si>
    <t>Las expectativas económicas proyectadas para 2024 por parte del Gobierno Federal estimaron un crecimiento entre el 2.5 y 3.5% en el Producto Interno
Bruto (PIB), así como una meta inflacionaria del 3.0% para el 2024 (Fuente SHCP)..</t>
  </si>
  <si>
    <t>AL 31 DE DICIEMBRE DE 2024</t>
  </si>
  <si>
    <t>CUENTAS POR COBRAR A CORTO PLAZO</t>
  </si>
  <si>
    <t>EFECTIVO</t>
  </si>
  <si>
    <t>BANCOS/TESORERÍA</t>
  </si>
  <si>
    <t>INVERSIONES TEMPORALES (HASTA 3 MESES)</t>
  </si>
  <si>
    <t>FONDOS CON AFECTACIÓN ESPECÍFICA</t>
  </si>
  <si>
    <t>DEPÓSITOS DE FONDOS DE TERCEROS EN GARANTÍA Y/O ADMINISTRACIÓN</t>
  </si>
  <si>
    <t>CTA. 00001513869  KAPITAL BANK, Banco Autofin</t>
  </si>
  <si>
    <t>BCOMER CTA 0111223194 INGRESOS DIVERSOS (PROPIOS) 2018</t>
  </si>
  <si>
    <t>BANCOMER CTA 0113342352 REGULARIZACION DE PREDIOS (POTRERO GALERAS)</t>
  </si>
  <si>
    <t>BANCOMER CTA 0113412229 REGULARIZACION DE PREDIOS (LA HERRADURA)</t>
  </si>
  <si>
    <t>BCOMER CTA 0116114717 PARTICIPACIONES FEDERALES 2021</t>
  </si>
  <si>
    <t>BCOMER 0116895034, SUPERVISION Y VIGILANCIA</t>
  </si>
  <si>
    <t>BCOMER  CTA 0117973446 PARTICIPACIONES FEDERALES 2022</t>
  </si>
  <si>
    <t>BCOMER CTA  0118393486  RECAUDANET CONVENIO DE COORDINA. FISCAL CON EL EDO. DE QRO.</t>
  </si>
  <si>
    <t>BCOMER CTA 0118629315 ISN 2021 REINTEGROS</t>
  </si>
  <si>
    <t>BCOMER  CTA 0119655255  PARTICIPACIONES FED.  2023</t>
  </si>
  <si>
    <t>BCOMER  CTA 0119762302   APOYO A MEJORAMIENTO DE VIVIENDA PESO A PESO</t>
  </si>
  <si>
    <t>BCOMER CTA 0122121689 PARTICIPACIONES FEDERALES 2024</t>
  </si>
  <si>
    <t>BCOMER CTA 0122121913 FORTAMUN-DF 2024</t>
  </si>
  <si>
    <t>BCOMER CTA 0122238608 CONTRIBUCIONES DE LEY 2023</t>
  </si>
  <si>
    <t>BCOMER CTA 0122121786 FAISMUN 2024</t>
  </si>
  <si>
    <t>BCOMER CTA 0123254488  FISE-2024, FONDO DE INGRAG. SOCIAL P/ LAS  ENTIDADES 2024</t>
  </si>
  <si>
    <t>BAJIO CTA, 44302602 01 01 FAFEF 2024</t>
  </si>
  <si>
    <t>BAJIO CTA, 45876474 01 01 FEIEF 2024</t>
  </si>
  <si>
    <t>SANTANDER 65506204207 NOMINA COLON</t>
  </si>
  <si>
    <t>SANTANDER 65506601778 DAP 2018</t>
  </si>
  <si>
    <t>SANTANDER 65507061082 "PAGO REFERENCIADO"</t>
  </si>
  <si>
    <t>SANTANDER 65508336504 APOYO PARA LA PRODUCTIVIDAD AGROPECUARIA SUSTENTABLE</t>
  </si>
  <si>
    <t>SANTANDER 65508737236, CTA. PAGADORA SANTANDER</t>
  </si>
  <si>
    <t>SCOTIABANK INVERLAT S.A. 5600007547 INGRESOS PROPIOS 2019</t>
  </si>
  <si>
    <t>BANCO AZTECA CTA. 01720126584232</t>
  </si>
  <si>
    <t>BCOMER CTA ASOCIADA 0116529682 PROV AGUINALDO Y PV 2021(PARTICIPACIONES)</t>
  </si>
  <si>
    <t>BCOMER CTA ASOCIADA  0116529682 PROV AGUINALDO Y PV 2021 (FORTAMUN)</t>
  </si>
  <si>
    <t>BCOMER CTA ASOCIADA  0111223194, INVERSION TEMP.  PROPIOS</t>
  </si>
  <si>
    <t>SANTANDER CTO. 66506601778 INVERSION CTA ASOCIADA.  55506611778 DAP (2024)</t>
  </si>
  <si>
    <t>DEPÓSITOS EN GARANTÍA</t>
  </si>
  <si>
    <t>DEUDORES DIVERSOS POR COBRAR A CORTO PLAZO</t>
  </si>
  <si>
    <t>INGRESOS POR RECUPERAR A CORTO PLAZO</t>
  </si>
  <si>
    <t>DEUDORES POR ANTICIPOS DE LA TESORERÍA A CORTO PLAZO</t>
  </si>
  <si>
    <t>OTROS DERECHOS A RECIBIR EFECTIVO O EQUIVALENTES A CORTO PLAZO</t>
  </si>
  <si>
    <t>CUENTAS POR COBRAR A LA FEDERACIÓN</t>
  </si>
  <si>
    <t>CUENTAS POR COBRAR POR RECURSOS MONETARIOS FEDERALES SUSTRAÍDOS O EXTRAVIADOS</t>
  </si>
  <si>
    <t>CUENTAS POR COBRAR DERIVADAS DE LA REESTRUCTURACIÓN DE LA DEUDA PÚBLICA</t>
  </si>
  <si>
    <t>OTRAS CUENTAS POR COBRAR</t>
  </si>
  <si>
    <t>TERRENOS</t>
  </si>
  <si>
    <t>EDIFICIOS NO HABITACIONALES</t>
  </si>
  <si>
    <t>CONSTRUCCIONES EN PROCESO EN BIENES DE DOMINIO PÚBLICO</t>
  </si>
  <si>
    <t>CONSTRUCCIONES EN PROCESO EN BIENES PROPIOS</t>
  </si>
  <si>
    <t>OTROS BIENES INMUEBLES</t>
  </si>
  <si>
    <t>Subtotal BIENES INMUEBLES, INFRAESTRUCTURA Y CONSTRUCCIONES EN PROCESO</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</si>
  <si>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</si>
  <si>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</si>
  <si>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</si>
  <si>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</si>
  <si>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</si>
  <si>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</si>
  <si>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</si>
  <si>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</si>
  <si>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Subtotal BIENES MUEBLES</t>
  </si>
  <si>
    <t>SOFTWARE</t>
  </si>
  <si>
    <t>LICENCIAS</t>
  </si>
  <si>
    <t>Subtotal ACTIVOS INTANGIBLES</t>
  </si>
  <si>
    <t>DEPRECIACIÓN ACUMULADA DE BIENES INMUEBLES</t>
  </si>
  <si>
    <t>DEPRECIACIÓN ACUMULADA DE BIENES MUEBLES</t>
  </si>
  <si>
    <t>AMORTIZACIÓN ACUMULADA DE ACTIVOS INTANGIBLES</t>
  </si>
  <si>
    <t>Subtotal DEPRECIACIÓN, DETERIORO Y AMORTIZACIÓN ACUMULADA DE BIENES</t>
  </si>
  <si>
    <t>PASIVO CIRCULANTE</t>
  </si>
  <si>
    <t>PASIVO NO CIRCULANTE</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</si>
  <si>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</si>
  <si>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</si>
  <si>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</si>
  <si>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</si>
  <si>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</si>
  <si>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</si>
  <si>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</si>
  <si>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</si>
  <si>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</si>
  <si>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PROVISIÓN PARA DEMANDAS Y JUICIOS A LARGO PLAZO</t>
  </si>
  <si>
    <t>GASTOS DE FUNCIONAMIENTO</t>
  </si>
  <si>
    <t>TRANSFERENCIAS, ASIGNACIONES, SUBSIDIOS Y OTRAS AYUDAS</t>
  </si>
  <si>
    <t>INTERESES, COMISIONES Y OTROS GASTOS DE LA DEUDA PÚBLICA</t>
  </si>
  <si>
    <t>INVERSIÓN PÚBLICA</t>
  </si>
  <si>
    <t>Suma de GASTOS Y OTRAS PÉRDIDAS</t>
  </si>
  <si>
    <t>REMUNERACIONES AL PERSONAL DE CARÁCTER PERMANENTE</t>
  </si>
  <si>
    <t>MATERIALES Y ARTÍCULOS DE CONSTRUCCIÓN Y DE REPARACIÓN</t>
  </si>
  <si>
    <t>SERVICIOS DE INSTALACIÓN, REPARACIÓN, MANTENIMIENTO Y CONSERVACIÓN</t>
  </si>
  <si>
    <t>CONSTRUCCIÓN EN BIENES NO CAPITALIZABLE</t>
  </si>
  <si>
    <t>Total de EFECTIVO Y EQUIVALENTES</t>
  </si>
  <si>
    <t>VALORES</t>
  </si>
  <si>
    <t>JUICIOS</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</si>
  <si>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</si>
  <si>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</si>
  <si>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</si>
  <si>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</si>
  <si>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</si>
  <si>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</si>
  <si>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</si>
  <si>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</si>
  <si>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</si>
  <si>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</si>
  <si>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</si>
  <si>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</si>
  <si>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</si>
  <si>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BAJIO CTA, 046201745  01 01 TARJETA DE DEBITO  2024</t>
  </si>
  <si>
    <t>SANTANDER 65510712740  (ESTADO)  PROGRAMA MUNICIPALIZADO 2024.</t>
  </si>
  <si>
    <t>SANTANDER 65510712785  (MUNICIPIO)  PROGRAMA MUNICIPALIZADO 2024.</t>
  </si>
  <si>
    <t>DEPÓSITOS CONTINGENTES</t>
  </si>
  <si>
    <t xml:space="preserve">Representa el monto de los recursos excedentes del Municipio de Colón, Querétaro, invertidos en títulos, valores y demás instrumentos financieros, cuya recuperación se efectuará en un plazo no mayor a doce meses. </t>
  </si>
  <si>
    <t>Suma PASIVOS CIRCULANTE</t>
  </si>
  <si>
    <t>El ejercicio fiscal es del 1 de enero al 31 de diciembre del 2024</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</si>
  <si>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</si>
  <si>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</si>
  <si>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Antes de la presentacion de la cuenta publica 2024 asi como el cierre del ejercicio 2024 en el sistema SAACG se recibio oficio SF-SE-DT-2025-0246-D por parte de tesoreria estatal en el cual solicitan reintegro del Recurdo FEIEF 2024 por la cantidad de 58,894 (los detalles se encuentran en oficio), por lo cual al 31 de diciembre se tiene reservado ese monto, para su reintegro el dia 17 de febrero 2025.</t>
  </si>
  <si>
    <t>El muncipio de colon, queretaro cuenta con El proveedor HR RATINGS DE MEXICO SA DE CV informa la calificacion del año 2022 como HR AA-, 2023 como HR AA- y 2024  como HR AA como ultima revision del 23 de marzo 2024 y queda con una perspectiva estable.</t>
  </si>
  <si>
    <t>Ampliacion de recurson para el ejercico 2025 de acuerdo a los remanentes del ejercico 2024 de las diferentes fuentes de financiamiento.</t>
  </si>
  <si>
    <t xml:space="preserve">El ultimo cambio a la estructura organica del muncipio se da el 30 de septiembre del 2024 con la publicacion de la gaceta municipa No. 67 Tomo III con el tema "ACUERDO POR EL QUE SE AUTORIZA LA REESTRUCTURA ORGÁNICA DE LA ADMINISTRACIÓN PÚBLICA MUNICIPAL DE COLÓN, QUERÉTARO." del mismo dia quedando como acontinuacion     A)Secretaría del Ayuntamiento.
B) Secretaria de Gobierno.
C) Secretaria de Finanzas.
D) Secretaria de Administración.
E) Unidad de Transparencia.
F) Secretaria de Obras Publicas.
G) Secretaria de Desarrollo Urbano y Ecologico.
H) Secretaria de Servicios Publicos Municipales.
 I) Secretaria de Seguridad y Proteccion Ciudadana.
J) Secretaría Particular.
K) Secretaría Técnica.
L) Contraloría Municipal.
M) Secretaria de Desarrollo Social.
N) Secretaria de Desarrollo sustentable.
M) Secretaria Privada.                                                                                                                                                                                                                                                                                                                                                       O) Secretaria adjunta.                                                                                                                                                                                                                                                                                                                                                P) Secretaria de Innovacion, Cultura y Educacion.                                                                                                                                                                                                                                                                                                              Q) Secretaria de la juventud.                                                                                                                                                                                                                                                                                                                                   Asi como sus Dependencias especificadas en la publicacion. 
</t>
  </si>
  <si>
    <t>CONTRIBUCIONES DE LEY 2024</t>
  </si>
  <si>
    <t>INGRESOS</t>
  </si>
  <si>
    <t>EGRESOS</t>
  </si>
  <si>
    <t>LEY</t>
  </si>
  <si>
    <t>AMPLIACIONES/REDUCCIONES</t>
  </si>
  <si>
    <t>MODIFICADO</t>
  </si>
  <si>
    <t>COMPROMETIDO</t>
  </si>
  <si>
    <t>DEVENGADO</t>
  </si>
  <si>
    <t>DIFERENCIA ENTRE LOS INGRESOS Y EGRESOS</t>
  </si>
  <si>
    <t>DESCUENTOS A LOS INGRESOS</t>
  </si>
  <si>
    <t>RECURSO ETIQUETADO OBRA PUBLICA PID</t>
  </si>
  <si>
    <t>RECURSO ETIQUETADO MUNICIPALIZADO MUNICIPIO</t>
  </si>
  <si>
    <t>SUMA</t>
  </si>
  <si>
    <t>PARTICIPACIONES 2024</t>
  </si>
  <si>
    <t>DESCUENTOS A LAS PARTICIPACIONES</t>
  </si>
  <si>
    <t>FEIEF 2024</t>
  </si>
  <si>
    <t>DESCUENTOS A FEIEF 2024</t>
  </si>
  <si>
    <t>FAISMUN 2024</t>
  </si>
  <si>
    <t>FORTAMUN 2024</t>
  </si>
  <si>
    <t>FISE 2024</t>
  </si>
  <si>
    <t>FAFEF 2024</t>
  </si>
  <si>
    <t>MUNICIPALIZADO ESTADO 2024</t>
  </si>
  <si>
    <t>RECURSO ETIQUETADO MUNICIPALIZADO ESTADO</t>
  </si>
  <si>
    <t>CUENTA BANCARIA</t>
  </si>
  <si>
    <t>NUMERO DE CUENTA</t>
  </si>
  <si>
    <t>SALDO DISPONIBLE</t>
  </si>
  <si>
    <t>SALDO EN INVERSION</t>
  </si>
  <si>
    <t>SALDO DISPONIBLE PARA AMPLIAR EN 2025 DE ACUERDO A ESTADO DE CUENTA</t>
  </si>
  <si>
    <t>DISPONIBILIDAD INGRESOS PROPIOS 2023</t>
  </si>
  <si>
    <t>PARTICIPACIONES FEDERALES 2021</t>
  </si>
  <si>
    <t>PARTICIPACIONES FEDERALES 2022</t>
  </si>
  <si>
    <t>PARTICIPACIONES FEDERALES 2023</t>
  </si>
  <si>
    <t>REMANENTE EJERCICIO 2024</t>
  </si>
  <si>
    <t>REINTEGRO</t>
  </si>
  <si>
    <t>INTERESES BANCARIOS A REINTEGRAR</t>
  </si>
  <si>
    <t>INTERESES DE CAPITAL A REINTEGRAR</t>
  </si>
  <si>
    <t>INTERESES SOBRE CAPITAL A REINTEGRAR</t>
  </si>
  <si>
    <t>ETIQUETADO PARA AMPLIAR FORTAMUN 2024</t>
  </si>
  <si>
    <t>RECURSO ETIQUETADO RETENCIONES OBRA PUBLICA SUPERVISION Y VIGILANCIA</t>
  </si>
  <si>
    <t>IMPORTE DE REINTEGRO</t>
  </si>
  <si>
    <t>RECURSO COMPROMETIDO PENDIENTE DE DEVENGAR</t>
  </si>
  <si>
    <t>REMANENTE 2024 PARA AMPLIAR EN 2025</t>
  </si>
  <si>
    <t>TOTAL</t>
  </si>
  <si>
    <t>AL CIERRE DEL 31 DE DICIEMBRE DE 2024, SE CUENTA CON LAS SIGUIENTES DISPONIBILIDADES DE RECURSOS EN CUENTAS BANCARIAS CORRESPONDIENTES A REMANENTES DE FONDOS DE PARTICIPACIONES FEDERALES E INGRESOS DE GESTION DE EJERCICIOS FISCALES ANTERIORES Y DE LOS CUALES NO SE CUENTA CON UN ORIGEN DE INTEGRACION Y REVELACION SUFICIENTE, POR LO QUE SE PROCEDE A SU INTEGRACION ATENDIENDO A LA INFORMACION CONTENIDA EN CADA UNO DE LOS ESTADOS DE CUENTA RESPECTIVOS, PARA DETERMINAR EL IMPORTE DE ESTOS REMANENTES PRESUPUETALES QUE SON SUCEPTIBLES AMPLIARSE CON INGRESOS DE LIBRE DISPOSICION PARA EL EJERCICIO SUBSECUENTE DE ACUERDO A LAS DIPOSICIONES NORMATIVAS APLICABLES.</t>
  </si>
  <si>
    <t>LA ESTIMACION DE INCOBRABILIDAD POR CONCEPTOS DE IMPUESTOS, DERECHOS Y APROBECHAMIENTOS AL 31 DE DICIEMBRE DEL 2024 ES DE $470,237,518.79.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</si>
</sst>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_(&quot;$&quot;* #,##0.00_);_(&quot;$&quot;* \(#,##0.00\);_(&quot;$&quot;* &quot;-&quot;??_);_(@_)"/>
    <numFmt numFmtId="165" formatCode="_(* #,##0.00_);_(* \(#,##0.00\);_(* &quot;-&quot;??_);_(@_)"/>
    <numFmt numFmtId="166" formatCode="&quot;$&quot;\ #,###,###.00"/>
    <numFmt numFmtId="167" formatCode="&quot;$&quot;#,##0.00"/>
  </numFmts>
  <fonts count="3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b/>
      <i/>
      <sz val="9"/>
      <color rgb="FF000000"/>
      <name val="Arial"/>
      <family val="2"/>
    </font>
    <font>
      <b/>
      <sz val="8"/>
      <name val="Arial"/>
      <family val="2"/>
    </font>
    <font>
      <sz val="11"/>
      <color indexed="8"/>
      <name val="Calibri"/>
      <family val="2"/>
    </font>
    <font>
      <b/>
      <sz val="10"/>
      <color rgb="FF000000"/>
      <name val="Times New Roman"/>
      <family val="1"/>
    </font>
    <font>
      <sz val="10"/>
      <color rgb="FF000000"/>
      <name val="Times New Roman"/>
      <family val="1"/>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165" fontId="30" fillId="0" borderId="0" applyFont="0" applyFill="0" applyBorder="0" applyAlignment="0" applyProtection="0"/>
    <xf numFmtId="9" fontId="30" fillId="0" borderId="0" applyFont="0" applyFill="0" applyBorder="0" applyAlignment="0" applyProtection="0"/>
    <xf numFmtId="0" fontId="33" fillId="0" borderId="0"/>
  </cellStyleXfs>
  <cellXfs count="431">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7"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wrapText="1"/>
    </xf>
    <xf numFmtId="0" fontId="7" fillId="0" borderId="0" xfId="0" applyFont="1" applyAlignment="1">
      <alignment horizontal="center"/>
    </xf>
    <xf numFmtId="0" fontId="9" fillId="0" borderId="0" xfId="0" applyFont="1" applyAlignment="1">
      <alignment horizontal="left" vertical="top"/>
    </xf>
    <xf numFmtId="0" fontId="14" fillId="0" borderId="0" xfId="0" applyFont="1" applyAlignment="1">
      <alignment horizontal="justify" vertical="justify" wrapText="1"/>
    </xf>
    <xf numFmtId="0" fontId="17" fillId="0" borderId="0" xfId="0" applyFont="1" applyAlignment="1">
      <alignment horizontal="left" vertical="top"/>
    </xf>
    <xf numFmtId="0" fontId="16" fillId="0" borderId="0" xfId="0" applyFont="1" applyAlignment="1">
      <alignment horizontal="left" vertical="top"/>
    </xf>
    <xf numFmtId="0" fontId="1" fillId="0" borderId="0" xfId="0" applyFont="1" applyAlignment="1">
      <alignment horizontal="justify" vertical="justify"/>
    </xf>
    <xf numFmtId="0" fontId="24" fillId="0" borderId="0" xfId="0" applyFont="1" applyAlignment="1">
      <alignment horizontal="left" vertical="top"/>
    </xf>
    <xf numFmtId="0" fontId="19"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10" fillId="0" borderId="0" xfId="0" applyFont="1" applyAlignment="1">
      <alignment horizontal="justify" vertical="justify" wrapText="1"/>
    </xf>
    <xf numFmtId="0" fontId="1" fillId="0" borderId="0" xfId="0" applyFont="1" applyAlignment="1">
      <alignment vertical="justify"/>
    </xf>
    <xf numFmtId="0" fontId="8" fillId="0" borderId="0" xfId="0" applyFont="1" applyAlignment="1">
      <alignment horizontal="justify" vertical="justify" wrapText="1"/>
    </xf>
    <xf numFmtId="4" fontId="1" fillId="0" borderId="1" xfId="0" applyNumberFormat="1" applyFont="1" applyBorder="1" applyAlignment="1">
      <alignment vertical="justify"/>
    </xf>
    <xf numFmtId="4" fontId="1" fillId="0" borderId="0" xfId="0" applyNumberFormat="1" applyFont="1" applyAlignment="1">
      <alignment vertical="justify"/>
    </xf>
    <xf numFmtId="0" fontId="1" fillId="0" borderId="1" xfId="0" applyFont="1" applyBorder="1" applyAlignment="1">
      <alignment vertical="justify"/>
    </xf>
    <xf numFmtId="0" fontId="5" fillId="0" borderId="1" xfId="0" applyFont="1" applyBorder="1" applyAlignment="1">
      <alignment horizontal="left" vertical="top"/>
    </xf>
    <xf numFmtId="4" fontId="2" fillId="0" borderId="0" xfId="0" applyNumberFormat="1" applyFont="1" applyAlignment="1">
      <alignment vertical="justify"/>
    </xf>
    <xf numFmtId="4" fontId="2" fillId="0" borderId="24" xfId="0" applyNumberFormat="1" applyFont="1" applyBorder="1" applyAlignment="1">
      <alignment vertical="justify"/>
    </xf>
    <xf numFmtId="49" fontId="10" fillId="0" borderId="0" xfId="0" applyNumberFormat="1" applyFont="1" applyAlignment="1">
      <alignment horizontal="left" vertical="top"/>
    </xf>
    <xf numFmtId="0" fontId="31" fillId="7" borderId="1" xfId="0" applyFont="1" applyFill="1" applyBorder="1" applyAlignment="1">
      <alignment horizontal="center" vertical="justify" wrapText="1"/>
    </xf>
    <xf numFmtId="10" fontId="6" fillId="0" borderId="1" xfId="4" applyNumberFormat="1" applyFont="1" applyFill="1" applyBorder="1" applyAlignment="1">
      <alignment horizontal="right" vertical="justify" wrapText="1"/>
    </xf>
    <xf numFmtId="10" fontId="6" fillId="7" borderId="1" xfId="4" applyNumberFormat="1" applyFont="1" applyFill="1" applyBorder="1" applyAlignment="1">
      <alignment horizontal="right" vertical="justify" wrapText="1"/>
    </xf>
    <xf numFmtId="10" fontId="6" fillId="7" borderId="1" xfId="0" applyNumberFormat="1" applyFont="1" applyFill="1" applyBorder="1" applyAlignment="1">
      <alignment horizontal="right" vertical="justify" wrapText="1"/>
    </xf>
    <xf numFmtId="0" fontId="15" fillId="0" borderId="0" xfId="0" applyFont="1" applyAlignment="1">
      <alignment horizontal="left" wrapText="1"/>
    </xf>
    <xf numFmtId="4" fontId="7" fillId="0" borderId="0" xfId="0" applyNumberFormat="1" applyFont="1" applyAlignment="1">
      <alignment horizontal="right" vertical="justify" wrapText="1"/>
    </xf>
    <xf numFmtId="10" fontId="6" fillId="0" borderId="0" xfId="0" applyNumberFormat="1" applyFont="1" applyAlignment="1">
      <alignment horizontal="right" vertical="justify" wrapText="1"/>
    </xf>
    <xf numFmtId="10" fontId="31" fillId="7" borderId="1" xfId="4" applyNumberFormat="1" applyFont="1" applyFill="1" applyBorder="1" applyAlignment="1">
      <alignment horizontal="right" vertical="justify" wrapText="1"/>
    </xf>
    <xf numFmtId="0" fontId="6" fillId="0" borderId="0" xfId="0" applyFont="1" applyAlignment="1">
      <alignment horizontal="justify" vertical="justify" wrapText="1"/>
    </xf>
    <xf numFmtId="0" fontId="8" fillId="0" borderId="0" xfId="0" applyFont="1" applyAlignment="1">
      <alignment horizontal="left" vertical="top" wrapText="1"/>
    </xf>
    <xf numFmtId="3" fontId="8" fillId="0" borderId="0" xfId="0" applyNumberFormat="1" applyFont="1" applyAlignment="1">
      <alignment horizontal="left" vertical="top"/>
    </xf>
    <xf numFmtId="0" fontId="8" fillId="0" borderId="0" xfId="0" applyFont="1" applyAlignment="1">
      <alignment vertical="justify" wrapText="1"/>
    </xf>
    <xf numFmtId="0" fontId="8" fillId="0" borderId="0" xfId="0" applyFont="1" applyAlignment="1">
      <alignment horizontal="left" vertical="justify" wrapText="1"/>
    </xf>
    <xf numFmtId="0" fontId="7"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left"/>
    </xf>
    <xf numFmtId="3" fontId="2" fillId="6" borderId="1" xfId="3" applyNumberFormat="1" applyFont="1" applyFill="1" applyBorder="1" applyAlignment="1">
      <alignment vertical="justify"/>
    </xf>
    <xf numFmtId="3" fontId="2" fillId="6" borderId="1" xfId="0" applyNumberFormat="1" applyFont="1" applyFill="1" applyBorder="1" applyAlignment="1">
      <alignment vertical="justify"/>
    </xf>
    <xf numFmtId="3" fontId="1" fillId="6" borderId="1" xfId="0" applyNumberFormat="1" applyFont="1" applyFill="1" applyBorder="1" applyAlignment="1">
      <alignment vertical="justify"/>
    </xf>
    <xf numFmtId="49" fontId="17" fillId="0" borderId="0" xfId="0" applyNumberFormat="1" applyFont="1" applyAlignment="1">
      <alignment vertical="top" wrapText="1"/>
    </xf>
    <xf numFmtId="0" fontId="14" fillId="0" borderId="0" xfId="0" applyFont="1" applyAlignment="1">
      <alignment horizontal="left"/>
    </xf>
    <xf numFmtId="2" fontId="14" fillId="0" borderId="0" xfId="0" applyNumberFormat="1" applyFont="1" applyAlignment="1">
      <alignment horizontal="left"/>
    </xf>
    <xf numFmtId="0" fontId="14" fillId="0" borderId="0" xfId="0" applyFont="1" applyAlignment="1">
      <alignment vertical="top" wrapText="1"/>
    </xf>
    <xf numFmtId="0" fontId="10" fillId="0" borderId="0" xfId="0" applyFont="1" applyAlignment="1">
      <alignment vertical="justify" wrapText="1"/>
    </xf>
    <xf numFmtId="164" fontId="10" fillId="0" borderId="0" xfId="0" applyNumberFormat="1" applyFont="1" applyAlignment="1">
      <alignment vertical="justify" wrapText="1"/>
    </xf>
    <xf numFmtId="49" fontId="12" fillId="0" borderId="0" xfId="0" applyNumberFormat="1" applyFont="1" applyAlignment="1">
      <alignment horizontal="left" vertical="top"/>
    </xf>
    <xf numFmtId="49" fontId="15" fillId="0" borderId="0" xfId="0" applyNumberFormat="1" applyFont="1" applyAlignment="1">
      <alignment horizontal="right"/>
    </xf>
    <xf numFmtId="164" fontId="15" fillId="0" borderId="0" xfId="2" applyFont="1" applyFill="1" applyBorder="1" applyAlignment="1"/>
    <xf numFmtId="49" fontId="15" fillId="0" borderId="0" xfId="0" applyNumberFormat="1" applyFont="1" applyAlignment="1">
      <alignment horizontal="left"/>
    </xf>
    <xf numFmtId="0" fontId="32" fillId="0" borderId="0" xfId="0" applyFont="1" applyAlignment="1">
      <alignment horizontal="left" vertical="top"/>
    </xf>
    <xf numFmtId="0" fontId="16"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justify" wrapText="1"/>
    </xf>
    <xf numFmtId="0" fontId="9" fillId="0" borderId="0" xfId="0" applyFont="1" applyAlignment="1">
      <alignment horizontal="left" vertical="top" wrapText="1"/>
    </xf>
    <xf numFmtId="49" fontId="16" fillId="0" borderId="0" xfId="0" applyNumberFormat="1" applyFont="1" applyAlignment="1">
      <alignment horizontal="left" vertical="top"/>
    </xf>
    <xf numFmtId="164" fontId="14" fillId="0" borderId="0" xfId="2" applyFont="1" applyAlignment="1">
      <alignment vertical="top" wrapText="1"/>
    </xf>
    <xf numFmtId="9" fontId="6" fillId="0" borderId="1" xfId="4" applyFont="1" applyFill="1" applyBorder="1" applyAlignment="1">
      <alignment horizontal="right" vertical="justify" wrapText="1"/>
    </xf>
    <xf numFmtId="3" fontId="1" fillId="0" borderId="1" xfId="0" applyNumberFormat="1" applyFont="1" applyBorder="1" applyAlignment="1">
      <alignment vertical="justify"/>
    </xf>
    <xf numFmtId="167" fontId="8" fillId="0" borderId="0" xfId="0" applyNumberFormat="1" applyFont="1" applyAlignment="1">
      <alignment horizontal="left" vertical="top"/>
    </xf>
    <xf numFmtId="0" fontId="6" fillId="0" borderId="1" xfId="4" applyNumberFormat="1" applyFont="1" applyFill="1" applyBorder="1" applyAlignment="1">
      <alignment horizontal="right" vertical="justify" wrapText="1"/>
    </xf>
    <xf numFmtId="4" fontId="8" fillId="0" borderId="0" xfId="0" applyNumberFormat="1" applyFont="1" applyAlignment="1">
      <alignment horizontal="left" vertical="top"/>
    </xf>
    <xf numFmtId="0" fontId="5" fillId="0" borderId="0" xfId="0" applyFont="1" applyAlignment="1">
      <alignment horizontal="left" vertical="top"/>
    </xf>
    <xf numFmtId="0" fontId="14" fillId="0" borderId="1" xfId="0" applyFont="1" applyBorder="1" applyAlignment="1">
      <alignment horizontal="right"/>
    </xf>
    <xf numFmtId="4" fontId="14" fillId="0" borderId="4" xfId="0" applyNumberFormat="1" applyFont="1" applyBorder="1" applyAlignment="1">
      <alignment horizontal="right"/>
    </xf>
    <xf numFmtId="0" fontId="14" fillId="0" borderId="0" xfId="0" applyFont="1" applyBorder="1"/>
    <xf numFmtId="166" fontId="14" fillId="0" borderId="0" xfId="0" applyNumberFormat="1" applyFont="1" applyBorder="1" applyAlignment="1">
      <alignment horizontal="right"/>
    </xf>
    <xf numFmtId="0" fontId="14" fillId="0" borderId="0" xfId="0" applyFont="1" applyBorder="1" applyAlignment="1">
      <alignment horizontal="right"/>
    </xf>
    <xf numFmtId="0" fontId="0" fillId="0" borderId="0" xfId="0"/>
    <xf numFmtId="0" fontId="5" fillId="0" borderId="0" xfId="0" applyFont="1" applyAlignment="1">
      <alignment horizontal="left" vertical="top"/>
    </xf>
    <xf numFmtId="0" fontId="14" fillId="0" borderId="1" xfId="0" applyFont="1" applyBorder="1" applyAlignment="1">
      <alignment horizontal="right"/>
    </xf>
    <xf numFmtId="0" fontId="14" fillId="0" borderId="1" xfId="0" applyFont="1" applyBorder="1" applyAlignment="1">
      <alignment horizontal="center" vertical="center"/>
    </xf>
    <xf numFmtId="164" fontId="14" fillId="0" borderId="1" xfId="2" applyFont="1" applyBorder="1" applyAlignment="1">
      <alignment horizontal="right"/>
    </xf>
    <xf numFmtId="164" fontId="0" fillId="0" borderId="1" xfId="2" applyFont="1" applyBorder="1"/>
    <xf numFmtId="44" fontId="14" fillId="0" borderId="0" xfId="0" applyNumberFormat="1" applyFont="1" applyBorder="1" applyAlignment="1">
      <alignment horizontal="right"/>
    </xf>
    <xf numFmtId="44" fontId="0" fillId="0" borderId="0" xfId="0" applyNumberFormat="1" applyBorder="1" applyAlignment="1">
      <alignment horizontal="center"/>
    </xf>
    <xf numFmtId="44" fontId="14" fillId="0" borderId="0" xfId="0" applyNumberFormat="1" applyFont="1" applyBorder="1" applyAlignment="1">
      <alignment horizontal="center"/>
    </xf>
    <xf numFmtId="44" fontId="0" fillId="0" borderId="1" xfId="0" applyNumberFormat="1" applyBorder="1"/>
    <xf numFmtId="44" fontId="0" fillId="0" borderId="1" xfId="0" applyNumberFormat="1" applyBorder="1" applyAlignment="1">
      <alignment horizontal="center"/>
    </xf>
    <xf numFmtId="44" fontId="14" fillId="0" borderId="1" xfId="0" applyNumberFormat="1" applyFont="1" applyBorder="1" applyAlignment="1">
      <alignment horizontal="center"/>
    </xf>
    <xf numFmtId="0" fontId="14" fillId="0" borderId="1" xfId="0" applyFont="1" applyBorder="1" applyAlignment="1">
      <alignment horizontal="center"/>
    </xf>
    <xf numFmtId="0" fontId="0" fillId="0" borderId="0" xfId="0" applyBorder="1" applyAlignment="1">
      <alignment horizontal="left"/>
    </xf>
    <xf numFmtId="44" fontId="0" fillId="0" borderId="0" xfId="0" applyNumberFormat="1" applyBorder="1"/>
    <xf numFmtId="44" fontId="0" fillId="0" borderId="4" xfId="0" applyNumberFormat="1" applyBorder="1"/>
    <xf numFmtId="0" fontId="14" fillId="0" borderId="4" xfId="0" applyFont="1" applyBorder="1" applyAlignment="1">
      <alignment horizontal="right"/>
    </xf>
    <xf numFmtId="44" fontId="8" fillId="0" borderId="0" xfId="0" applyNumberFormat="1" applyFont="1" applyAlignment="1">
      <alignment horizontal="left" vertical="top"/>
    </xf>
    <xf numFmtId="0" fontId="14" fillId="8" borderId="1" xfId="0" applyFont="1" applyFill="1" applyBorder="1" applyAlignment="1">
      <alignment horizontal="center" vertical="center"/>
    </xf>
    <xf numFmtId="164" fontId="0" fillId="0" borderId="1" xfId="2" applyFont="1" applyBorder="1" applyAlignment="1">
      <alignment horizontal="center" vertical="center"/>
    </xf>
    <xf numFmtId="164" fontId="14" fillId="0" borderId="1" xfId="2" applyFont="1" applyBorder="1" applyAlignment="1">
      <alignment horizontal="center" vertical="center"/>
    </xf>
    <xf numFmtId="164" fontId="0" fillId="0" borderId="23" xfId="2" applyFont="1" applyBorder="1" applyAlignment="1">
      <alignment horizontal="center" vertical="center"/>
    </xf>
    <xf numFmtId="44" fontId="0" fillId="0" borderId="1" xfId="0" applyNumberFormat="1" applyBorder="1" applyAlignment="1">
      <alignment horizontal="center" vertical="center"/>
    </xf>
    <xf numFmtId="44" fontId="0" fillId="8" borderId="1" xfId="0" applyNumberFormat="1" applyFill="1" applyBorder="1" applyAlignment="1">
      <alignment horizontal="center" vertical="center"/>
    </xf>
    <xf numFmtId="0" fontId="8" fillId="0" borderId="0" xfId="0" applyFont="1" applyBorder="1" applyAlignment="1">
      <alignment horizontal="left" vertical="top"/>
    </xf>
    <xf numFmtId="164" fontId="14" fillId="8" borderId="1" xfId="2" applyFont="1" applyFill="1" applyBorder="1" applyAlignment="1">
      <alignment horizontal="center" vertical="center"/>
    </xf>
    <xf numFmtId="0" fontId="34" fillId="0" borderId="0" xfId="0" applyFont="1" applyAlignment="1">
      <alignment horizontal="center" vertical="center" wrapText="1"/>
    </xf>
    <xf numFmtId="8" fontId="35" fillId="0" borderId="0" xfId="0" applyNumberFormat="1" applyFont="1" applyAlignment="1">
      <alignment horizontal="left" vertical="center" wrapText="1"/>
    </xf>
    <xf numFmtId="8" fontId="35" fillId="0" borderId="0" xfId="0" applyNumberFormat="1" applyFont="1" applyAlignment="1">
      <alignment horizontal="center" vertical="center" wrapText="1"/>
    </xf>
    <xf numFmtId="164" fontId="14" fillId="0" borderId="4" xfId="2" applyFont="1" applyBorder="1" applyAlignment="1">
      <alignment horizontal="right"/>
    </xf>
    <xf numFmtId="0" fontId="34" fillId="8" borderId="30" xfId="0" applyFont="1" applyFill="1" applyBorder="1" applyAlignment="1">
      <alignment horizontal="center" vertical="center"/>
    </xf>
    <xf numFmtId="0" fontId="15" fillId="8" borderId="29" xfId="0" applyFont="1" applyFill="1" applyBorder="1" applyAlignment="1">
      <alignment horizontal="center" vertical="center"/>
    </xf>
    <xf numFmtId="166" fontId="15" fillId="8" borderId="31" xfId="0" applyNumberFormat="1" applyFont="1" applyFill="1" applyBorder="1" applyAlignment="1">
      <alignment horizontal="center" vertical="center"/>
    </xf>
    <xf numFmtId="164" fontId="14" fillId="0" borderId="33" xfId="2" applyFont="1" applyBorder="1" applyAlignment="1">
      <alignment horizontal="center" vertical="center"/>
    </xf>
    <xf numFmtId="44" fontId="14" fillId="8" borderId="33" xfId="0" applyNumberFormat="1" applyFont="1" applyFill="1" applyBorder="1" applyAlignment="1">
      <alignment horizontal="center" vertical="center"/>
    </xf>
    <xf numFmtId="44" fontId="14" fillId="0" borderId="33" xfId="0" applyNumberFormat="1" applyFont="1" applyBorder="1" applyAlignment="1">
      <alignment horizontal="center" vertical="center"/>
    </xf>
    <xf numFmtId="0" fontId="0" fillId="0" borderId="34" xfId="0" applyBorder="1" applyAlignment="1">
      <alignment horizontal="left"/>
    </xf>
    <xf numFmtId="44" fontId="14" fillId="0" borderId="25" xfId="0" applyNumberFormat="1" applyFont="1" applyBorder="1" applyAlignment="1">
      <alignment horizontal="right"/>
    </xf>
    <xf numFmtId="44" fontId="14" fillId="0" borderId="33" xfId="0" applyNumberFormat="1" applyFont="1" applyBorder="1" applyAlignment="1">
      <alignment horizontal="right"/>
    </xf>
    <xf numFmtId="44" fontId="14" fillId="0" borderId="37" xfId="0" applyNumberFormat="1" applyFont="1" applyBorder="1" applyAlignment="1">
      <alignment horizontal="right"/>
    </xf>
    <xf numFmtId="44" fontId="34" fillId="8" borderId="39" xfId="0" applyNumberFormat="1" applyFont="1" applyFill="1" applyBorder="1"/>
    <xf numFmtId="44" fontId="34" fillId="8" borderId="39" xfId="0" applyNumberFormat="1" applyFont="1" applyFill="1" applyBorder="1" applyAlignment="1">
      <alignment horizontal="center"/>
    </xf>
    <xf numFmtId="44" fontId="15" fillId="8" borderId="39" xfId="0" applyNumberFormat="1" applyFont="1" applyFill="1" applyBorder="1" applyAlignment="1">
      <alignment horizontal="center"/>
    </xf>
    <xf numFmtId="0" fontId="15" fillId="8" borderId="39" xfId="0" applyFont="1" applyFill="1" applyBorder="1" applyAlignment="1">
      <alignment horizontal="center"/>
    </xf>
    <xf numFmtId="0" fontId="15" fillId="8" borderId="39" xfId="0" applyFont="1" applyFill="1" applyBorder="1" applyAlignment="1">
      <alignment horizontal="right"/>
    </xf>
    <xf numFmtId="44" fontId="15" fillId="8" borderId="41" xfId="0" applyNumberFormat="1" applyFont="1" applyFill="1" applyBorder="1" applyAlignment="1">
      <alignment horizontal="right"/>
    </xf>
    <xf numFmtId="0" fontId="34" fillId="8" borderId="29" xfId="0" applyFont="1" applyFill="1" applyBorder="1" applyAlignment="1">
      <alignment horizontal="center" vertical="center"/>
    </xf>
    <xf numFmtId="164" fontId="14" fillId="0" borderId="33" xfId="2" applyFont="1" applyBorder="1" applyAlignment="1">
      <alignment horizontal="right"/>
    </xf>
    <xf numFmtId="0" fontId="0" fillId="0" borderId="34" xfId="0" applyBorder="1"/>
    <xf numFmtId="0" fontId="0" fillId="0" borderId="0" xfId="0" applyBorder="1"/>
    <xf numFmtId="0" fontId="14" fillId="0" borderId="25" xfId="0" applyFont="1" applyBorder="1" applyAlignment="1">
      <alignment horizontal="right"/>
    </xf>
    <xf numFmtId="4" fontId="14" fillId="0" borderId="33" xfId="0" applyNumberFormat="1" applyFont="1" applyBorder="1" applyAlignment="1">
      <alignment horizontal="right"/>
    </xf>
    <xf numFmtId="0" fontId="8" fillId="0" borderId="0" xfId="0" applyFont="1" applyFill="1" applyAlignment="1">
      <alignment horizontal="left" vertical="top"/>
    </xf>
    <xf numFmtId="0" fontId="0" fillId="0" borderId="0" xfId="0" applyFill="1"/>
    <xf numFmtId="0" fontId="14" fillId="0" borderId="0" xfId="0" applyFont="1" applyFill="1" applyBorder="1"/>
    <xf numFmtId="166" fontId="14" fillId="0" borderId="0" xfId="0" applyNumberFormat="1" applyFont="1" applyFill="1" applyBorder="1" applyAlignment="1">
      <alignment horizontal="right"/>
    </xf>
    <xf numFmtId="0" fontId="14" fillId="0" borderId="0" xfId="0" applyFont="1" applyFill="1" applyBorder="1" applyAlignment="1">
      <alignment horizontal="right"/>
    </xf>
    <xf numFmtId="0" fontId="8" fillId="0" borderId="0" xfId="0" applyFont="1" applyAlignment="1">
      <alignment horizontal="left" vertical="top" wrapText="1"/>
    </xf>
    <xf numFmtId="0" fontId="35" fillId="0" borderId="32" xfId="0" applyFont="1" applyBorder="1" applyAlignment="1">
      <alignment horizontal="center" vertical="center"/>
    </xf>
    <xf numFmtId="0" fontId="0" fillId="0" borderId="1" xfId="0" applyBorder="1" applyAlignment="1">
      <alignment horizontal="center" vertical="center"/>
    </xf>
    <xf numFmtId="164" fontId="14" fillId="0" borderId="2" xfId="2" applyFont="1" applyBorder="1" applyAlignment="1">
      <alignment horizontal="center" vertical="center"/>
    </xf>
    <xf numFmtId="164" fontId="14" fillId="0" borderId="3" xfId="2" applyFont="1" applyBorder="1" applyAlignment="1">
      <alignment horizontal="center" vertical="center"/>
    </xf>
    <xf numFmtId="0" fontId="35" fillId="0" borderId="35"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44" fontId="14" fillId="0" borderId="4" xfId="0" applyNumberFormat="1" applyFont="1" applyBorder="1" applyAlignment="1">
      <alignment horizontal="center"/>
    </xf>
    <xf numFmtId="44" fontId="14" fillId="0" borderId="3" xfId="0" applyNumberFormat="1" applyFont="1" applyBorder="1" applyAlignment="1">
      <alignment horizontal="center"/>
    </xf>
    <xf numFmtId="44" fontId="0" fillId="0" borderId="2" xfId="0" applyNumberFormat="1" applyBorder="1" applyAlignment="1">
      <alignment horizontal="center"/>
    </xf>
    <xf numFmtId="44" fontId="0" fillId="0" borderId="3" xfId="0" applyNumberFormat="1" applyBorder="1" applyAlignment="1">
      <alignment horizontal="center"/>
    </xf>
    <xf numFmtId="0" fontId="34" fillId="8" borderId="38" xfId="0" applyFont="1" applyFill="1" applyBorder="1" applyAlignment="1">
      <alignment horizontal="center" wrapText="1"/>
    </xf>
    <xf numFmtId="0" fontId="34" fillId="8" borderId="39" xfId="0" applyFont="1" applyFill="1" applyBorder="1" applyAlignment="1">
      <alignment horizontal="center" wrapText="1"/>
    </xf>
    <xf numFmtId="0" fontId="34" fillId="8" borderId="40" xfId="0" applyFont="1" applyFill="1" applyBorder="1" applyAlignment="1">
      <alignment horizontal="center" wrapText="1"/>
    </xf>
    <xf numFmtId="44" fontId="34" fillId="8" borderId="42" xfId="0" applyNumberFormat="1" applyFont="1" applyFill="1" applyBorder="1" applyAlignment="1">
      <alignment horizontal="center"/>
    </xf>
    <xf numFmtId="44" fontId="34" fillId="8" borderId="40" xfId="0" applyNumberFormat="1" applyFont="1" applyFill="1" applyBorder="1" applyAlignment="1">
      <alignment horizontal="center"/>
    </xf>
    <xf numFmtId="44" fontId="14" fillId="0" borderId="2" xfId="0" applyNumberFormat="1" applyFont="1" applyBorder="1" applyAlignment="1">
      <alignment horizontal="center"/>
    </xf>
    <xf numFmtId="0" fontId="35" fillId="0" borderId="4" xfId="0" applyFont="1" applyBorder="1" applyAlignment="1">
      <alignment horizontal="left" wrapText="1"/>
    </xf>
    <xf numFmtId="0" fontId="35" fillId="0" borderId="3" xfId="0" applyFont="1" applyBorder="1" applyAlignment="1">
      <alignment horizontal="left" wrapText="1"/>
    </xf>
    <xf numFmtId="0" fontId="35" fillId="8" borderId="32" xfId="0" applyFont="1" applyFill="1" applyBorder="1" applyAlignment="1">
      <alignment horizontal="center"/>
    </xf>
    <xf numFmtId="0" fontId="0" fillId="8" borderId="1" xfId="0" applyFill="1" applyBorder="1" applyAlignment="1">
      <alignment horizontal="center"/>
    </xf>
    <xf numFmtId="44" fontId="0" fillId="8" borderId="2" xfId="0" applyNumberFormat="1" applyFill="1" applyBorder="1" applyAlignment="1">
      <alignment horizontal="center" vertical="center"/>
    </xf>
    <xf numFmtId="44" fontId="0" fillId="8" borderId="3" xfId="0" applyNumberFormat="1" applyFill="1" applyBorder="1" applyAlignment="1">
      <alignment horizontal="center" vertical="center"/>
    </xf>
    <xf numFmtId="44" fontId="14" fillId="8" borderId="2" xfId="0" applyNumberFormat="1" applyFont="1" applyFill="1" applyBorder="1" applyAlignment="1">
      <alignment horizontal="center" vertical="center"/>
    </xf>
    <xf numFmtId="44" fontId="14" fillId="8" borderId="3" xfId="0" applyNumberFormat="1" applyFont="1" applyFill="1" applyBorder="1" applyAlignment="1">
      <alignment horizontal="center" vertical="center"/>
    </xf>
    <xf numFmtId="0" fontId="35" fillId="0" borderId="32" xfId="0" applyFont="1" applyBorder="1" applyAlignment="1">
      <alignment horizontal="left"/>
    </xf>
    <xf numFmtId="0" fontId="0" fillId="0" borderId="1" xfId="0" applyBorder="1" applyAlignment="1">
      <alignment horizontal="left"/>
    </xf>
    <xf numFmtId="44" fontId="0" fillId="0" borderId="2" xfId="0" applyNumberFormat="1" applyBorder="1" applyAlignment="1">
      <alignment horizontal="center" vertical="center"/>
    </xf>
    <xf numFmtId="44" fontId="0" fillId="0" borderId="3" xfId="0" applyNumberFormat="1" applyBorder="1" applyAlignment="1">
      <alignment horizontal="center" vertical="center"/>
    </xf>
    <xf numFmtId="44" fontId="14" fillId="0" borderId="2" xfId="0" applyNumberFormat="1" applyFont="1" applyBorder="1" applyAlignment="1">
      <alignment horizontal="center" vertical="center"/>
    </xf>
    <xf numFmtId="44" fontId="14" fillId="0" borderId="3" xfId="0" applyNumberFormat="1" applyFont="1" applyBorder="1" applyAlignment="1">
      <alignment horizontal="center" vertical="center"/>
    </xf>
    <xf numFmtId="0" fontId="0" fillId="8" borderId="32" xfId="0" applyFill="1" applyBorder="1" applyAlignment="1">
      <alignment horizontal="center"/>
    </xf>
    <xf numFmtId="0" fontId="0" fillId="0" borderId="35" xfId="0" applyBorder="1" applyAlignment="1">
      <alignment horizontal="left" wrapText="1"/>
    </xf>
    <xf numFmtId="0" fontId="34" fillId="8" borderId="28"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29" xfId="0" applyFont="1" applyFill="1" applyBorder="1" applyAlignment="1">
      <alignment horizontal="center" vertical="center" wrapText="1"/>
    </xf>
    <xf numFmtId="0" fontId="15" fillId="8" borderId="29" xfId="0" applyFont="1" applyFill="1" applyBorder="1" applyAlignment="1">
      <alignment horizontal="center" vertical="center"/>
    </xf>
    <xf numFmtId="0" fontId="0" fillId="0" borderId="32" xfId="0" applyBorder="1" applyAlignment="1">
      <alignment horizontal="left"/>
    </xf>
    <xf numFmtId="164" fontId="0" fillId="0" borderId="1" xfId="2" applyFont="1" applyBorder="1" applyAlignment="1">
      <alignment horizontal="center"/>
    </xf>
    <xf numFmtId="164" fontId="14" fillId="0" borderId="1" xfId="2" applyFont="1" applyBorder="1" applyAlignment="1">
      <alignment horizontal="center"/>
    </xf>
    <xf numFmtId="164" fontId="0" fillId="0" borderId="2" xfId="2" applyFont="1" applyBorder="1" applyAlignment="1">
      <alignment horizontal="center" vertical="center"/>
    </xf>
    <xf numFmtId="164" fontId="0" fillId="0" borderId="3" xfId="2" applyFont="1" applyBorder="1" applyAlignment="1">
      <alignment horizontal="center" vertical="center"/>
    </xf>
    <xf numFmtId="0" fontId="0" fillId="0" borderId="35"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5" fillId="0" borderId="36"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 xfId="0" applyBorder="1" applyAlignment="1">
      <alignment horizontal="left"/>
    </xf>
    <xf numFmtId="49" fontId="14" fillId="0" borderId="1" xfId="0" applyNumberFormat="1" applyFont="1" applyBorder="1"/>
    <xf numFmtId="166" fontId="14" fillId="0" borderId="1" xfId="0" applyNumberFormat="1" applyFont="1" applyBorder="1"/>
    <xf numFmtId="2" fontId="14" fillId="0" borderId="1" xfId="0" applyNumberFormat="1" applyFont="1" applyBorder="1"/>
    <xf numFmtId="49" fontId="15" fillId="6" borderId="2" xfId="0" applyNumberFormat="1" applyFont="1" applyFill="1" applyBorder="1" applyAlignment="1">
      <alignment horizontal="right"/>
    </xf>
    <xf numFmtId="49" fontId="15" fillId="6" borderId="4" xfId="0" applyNumberFormat="1" applyFont="1" applyFill="1" applyBorder="1" applyAlignment="1">
      <alignment horizontal="right"/>
    </xf>
    <xf numFmtId="49" fontId="15" fillId="6" borderId="3" xfId="0" applyNumberFormat="1" applyFont="1" applyFill="1" applyBorder="1" applyAlignment="1">
      <alignment horizontal="righ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166" fontId="14" fillId="0" borderId="2" xfId="0" applyNumberFormat="1" applyFont="1" applyBorder="1" applyAlignment="1">
      <alignment horizontal="left"/>
    </xf>
    <xf numFmtId="2" fontId="14" fillId="0" borderId="4" xfId="0" applyNumberFormat="1" applyFont="1" applyBorder="1" applyAlignment="1">
      <alignment horizontal="left"/>
    </xf>
    <xf numFmtId="2" fontId="14" fillId="0" borderId="3" xfId="0" applyNumberFormat="1" applyFont="1" applyBorder="1" applyAlignment="1">
      <alignment horizontal="left"/>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166" fontId="14" fillId="0" borderId="2" xfId="0" applyNumberFormat="1" applyFont="1" applyBorder="1"/>
    <xf numFmtId="2" fontId="14" fillId="0" borderId="4" xfId="0" applyNumberFormat="1" applyFont="1" applyBorder="1"/>
    <xf numFmtId="2" fontId="14" fillId="0" borderId="3" xfId="0" applyNumberFormat="1" applyFont="1" applyBorder="1"/>
    <xf numFmtId="164" fontId="15" fillId="6" borderId="2" xfId="2" applyFont="1" applyFill="1" applyBorder="1" applyAlignment="1">
      <alignment horizontal="right"/>
    </xf>
    <xf numFmtId="164" fontId="15" fillId="6" borderId="4" xfId="2" applyFont="1" applyFill="1" applyBorder="1" applyAlignment="1">
      <alignment horizontal="right"/>
    </xf>
    <xf numFmtId="164" fontId="15" fillId="6" borderId="3" xfId="2" applyFont="1" applyFill="1" applyBorder="1" applyAlignment="1">
      <alignment horizontal="right"/>
    </xf>
    <xf numFmtId="0" fontId="14" fillId="0" borderId="0" xfId="0" applyFont="1" applyAlignment="1">
      <alignment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16" fillId="0" borderId="0" xfId="0" applyFont="1" applyAlignment="1">
      <alignment horizontal="justify" vertical="justify" wrapText="1"/>
    </xf>
    <xf numFmtId="164" fontId="15" fillId="6" borderId="2" xfId="2" applyFont="1" applyFill="1" applyBorder="1" applyAlignment="1"/>
    <xf numFmtId="164" fontId="15" fillId="6" borderId="4" xfId="2" applyFont="1" applyFill="1" applyBorder="1" applyAlignment="1"/>
    <xf numFmtId="164" fontId="15" fillId="6" borderId="3" xfId="2" applyFont="1" applyFill="1" applyBorder="1" applyAlignment="1"/>
    <xf numFmtId="0" fontId="15" fillId="6" borderId="2" xfId="0" applyFont="1" applyFill="1" applyBorder="1" applyAlignment="1">
      <alignment horizontal="center"/>
    </xf>
    <xf numFmtId="0" fontId="15" fillId="6" borderId="4" xfId="0" applyFont="1" applyFill="1" applyBorder="1" applyAlignment="1">
      <alignment horizontal="center"/>
    </xf>
    <xf numFmtId="0" fontId="15" fillId="6" borderId="3" xfId="0" applyFont="1" applyFill="1" applyBorder="1" applyAlignment="1">
      <alignment horizontal="center"/>
    </xf>
    <xf numFmtId="4" fontId="14" fillId="0" borderId="4" xfId="0" applyNumberFormat="1" applyFont="1" applyBorder="1"/>
    <xf numFmtId="4" fontId="14" fillId="0" borderId="3" xfId="0" applyNumberFormat="1" applyFont="1" applyBorder="1"/>
    <xf numFmtId="0" fontId="7" fillId="0" borderId="0" xfId="0" applyFont="1" applyAlignment="1">
      <alignment horizontal="center" vertical="justify"/>
    </xf>
    <xf numFmtId="0" fontId="2" fillId="6" borderId="0" xfId="0" applyFont="1" applyFill="1" applyAlignment="1">
      <alignment horizontal="center" vertical="top"/>
    </xf>
    <xf numFmtId="0" fontId="14" fillId="0" borderId="0" xfId="0" applyFont="1" applyAlignment="1">
      <alignment horizontal="justify" vertical="justify" wrapText="1"/>
    </xf>
    <xf numFmtId="0" fontId="9" fillId="0" borderId="0" xfId="0" applyFont="1" applyAlignment="1">
      <alignment horizontal="left" vertical="top"/>
    </xf>
    <xf numFmtId="0" fontId="1" fillId="0" borderId="0" xfId="0" applyFont="1" applyAlignment="1">
      <alignment vertical="justify"/>
    </xf>
    <xf numFmtId="0" fontId="1" fillId="0" borderId="0" xfId="0" applyFont="1" applyAlignment="1">
      <alignment horizontal="left" vertical="justify"/>
    </xf>
    <xf numFmtId="0" fontId="16" fillId="0" borderId="0" xfId="0" applyFont="1" applyAlignment="1">
      <alignment horizontal="left" vertical="top" wrapText="1"/>
    </xf>
    <xf numFmtId="0" fontId="16" fillId="0" borderId="0" xfId="0" applyFont="1" applyAlignment="1">
      <alignment horizontal="left" vertical="top"/>
    </xf>
    <xf numFmtId="0" fontId="15" fillId="6" borderId="2" xfId="0" applyFont="1" applyFill="1" applyBorder="1"/>
    <xf numFmtId="0" fontId="15" fillId="6" borderId="4" xfId="0" applyFont="1" applyFill="1" applyBorder="1"/>
    <xf numFmtId="0" fontId="15" fillId="6" borderId="3" xfId="0" applyFont="1" applyFill="1" applyBorder="1"/>
    <xf numFmtId="0" fontId="9" fillId="0" borderId="0" xfId="0" applyFont="1" applyAlignment="1">
      <alignment horizontal="left" vertical="top" wrapText="1"/>
    </xf>
    <xf numFmtId="49" fontId="16" fillId="0" borderId="0" xfId="0" applyNumberFormat="1" applyFont="1" applyAlignment="1">
      <alignment horizontal="justify" vertical="justify" wrapText="1"/>
    </xf>
    <xf numFmtId="49" fontId="16" fillId="0" borderId="0" xfId="0" applyNumberFormat="1" applyFont="1" applyAlignment="1">
      <alignment horizontal="justify" vertical="justify"/>
    </xf>
    <xf numFmtId="0" fontId="9" fillId="0" borderId="0" xfId="0" applyFont="1" applyAlignment="1">
      <alignment horizontal="justify" vertical="justify" wrapText="1"/>
    </xf>
    <xf numFmtId="49" fontId="9" fillId="0" borderId="0" xfId="0" applyNumberFormat="1" applyFont="1" applyAlignment="1">
      <alignment horizontal="justify" vertical="justify"/>
    </xf>
    <xf numFmtId="0" fontId="15" fillId="7" borderId="1" xfId="0" applyFont="1" applyFill="1" applyBorder="1" applyAlignment="1">
      <alignment horizontal="center"/>
    </xf>
    <xf numFmtId="0" fontId="14" fillId="0" borderId="1" xfId="0" applyFont="1" applyBorder="1" applyAlignment="1">
      <alignment horizontal="left"/>
    </xf>
    <xf numFmtId="166" fontId="14" fillId="0" borderId="1" xfId="0" applyNumberFormat="1" applyFont="1" applyBorder="1" applyAlignment="1">
      <alignment horizontal="right"/>
    </xf>
    <xf numFmtId="4" fontId="14" fillId="0" borderId="1" xfId="0" applyNumberFormat="1" applyFont="1" applyBorder="1" applyAlignment="1">
      <alignment horizontal="right"/>
    </xf>
    <xf numFmtId="9" fontId="14" fillId="0" borderId="2" xfId="4" applyFont="1" applyFill="1" applyBorder="1" applyAlignment="1"/>
    <xf numFmtId="9" fontId="14" fillId="0" borderId="4" xfId="4" applyFont="1" applyFill="1" applyBorder="1" applyAlignment="1"/>
    <xf numFmtId="9" fontId="14" fillId="0" borderId="3" xfId="4" applyFont="1" applyFill="1" applyBorder="1" applyAlignment="1"/>
    <xf numFmtId="49" fontId="15" fillId="6" borderId="2" xfId="0" applyNumberFormat="1" applyFont="1" applyFill="1" applyBorder="1" applyAlignment="1">
      <alignment horizontal="right" wrapText="1"/>
    </xf>
    <xf numFmtId="49" fontId="15" fillId="6" borderId="4" xfId="0" applyNumberFormat="1" applyFont="1" applyFill="1" applyBorder="1" applyAlignment="1">
      <alignment horizontal="right" wrapText="1"/>
    </xf>
    <xf numFmtId="49" fontId="15" fillId="6" borderId="3" xfId="0" applyNumberFormat="1" applyFont="1" applyFill="1" applyBorder="1" applyAlignment="1">
      <alignment horizontal="right" wrapText="1"/>
    </xf>
    <xf numFmtId="164" fontId="15" fillId="6" borderId="1" xfId="2" applyFont="1" applyFill="1" applyBorder="1" applyAlignment="1"/>
    <xf numFmtId="0" fontId="15" fillId="6" borderId="1" xfId="0" applyFont="1" applyFill="1" applyBorder="1"/>
    <xf numFmtId="4" fontId="14" fillId="0" borderId="1" xfId="0" applyNumberFormat="1" applyFont="1" applyBorder="1"/>
    <xf numFmtId="49" fontId="15" fillId="6" borderId="2" xfId="0" applyNumberFormat="1" applyFont="1" applyFill="1" applyBorder="1" applyAlignment="1">
      <alignment horizontal="left" vertical="center" wrapText="1"/>
    </xf>
    <xf numFmtId="49" fontId="15" fillId="6" borderId="4" xfId="0" applyNumberFormat="1" applyFont="1" applyFill="1" applyBorder="1" applyAlignment="1">
      <alignment horizontal="left" vertical="center" wrapText="1"/>
    </xf>
    <xf numFmtId="164" fontId="15" fillId="6" borderId="2" xfId="2" applyFont="1" applyFill="1" applyBorder="1" applyAlignment="1">
      <alignment horizontal="center" vertical="center"/>
    </xf>
    <xf numFmtId="164" fontId="15" fillId="6" borderId="4" xfId="2" applyFont="1" applyFill="1" applyBorder="1" applyAlignment="1">
      <alignment horizontal="center" vertical="center"/>
    </xf>
    <xf numFmtId="164" fontId="15" fillId="6" borderId="3" xfId="2" applyFont="1" applyFill="1" applyBorder="1" applyAlignment="1">
      <alignment horizontal="center" vertical="center"/>
    </xf>
    <xf numFmtId="0" fontId="14" fillId="0" borderId="2" xfId="0" applyFont="1" applyBorder="1"/>
    <xf numFmtId="0" fontId="14" fillId="0" borderId="4" xfId="0" applyFont="1" applyBorder="1"/>
    <xf numFmtId="0" fontId="14" fillId="0" borderId="3" xfId="0" applyFont="1" applyBorder="1"/>
    <xf numFmtId="0" fontId="20" fillId="6" borderId="0" xfId="0" applyFont="1" applyFill="1" applyAlignment="1">
      <alignment horizontal="center" vertical="center"/>
    </xf>
    <xf numFmtId="0" fontId="16" fillId="0" borderId="0" xfId="0" applyFont="1" applyAlignment="1">
      <alignment horizontal="justify" vertical="center" wrapText="1"/>
    </xf>
    <xf numFmtId="0" fontId="10" fillId="0" borderId="0" xfId="0" applyFont="1" applyAlignment="1">
      <alignment horizontal="justify" vertical="center" wrapText="1"/>
    </xf>
    <xf numFmtId="9" fontId="15" fillId="6" borderId="2" xfId="4" applyFont="1" applyFill="1" applyBorder="1" applyAlignment="1"/>
    <xf numFmtId="9" fontId="15" fillId="6" borderId="4" xfId="4" applyFont="1" applyFill="1" applyBorder="1" applyAlignment="1"/>
    <xf numFmtId="9" fontId="15" fillId="6" borderId="3" xfId="4" applyFont="1" applyFill="1" applyBorder="1" applyAlignment="1"/>
    <xf numFmtId="0" fontId="15" fillId="6" borderId="1" xfId="0" applyFont="1" applyFill="1" applyBorder="1" applyAlignment="1">
      <alignment horizontal="center"/>
    </xf>
    <xf numFmtId="49" fontId="15" fillId="6" borderId="1" xfId="0" applyNumberFormat="1" applyFont="1" applyFill="1" applyBorder="1" applyAlignment="1">
      <alignment horizontal="right" wrapText="1"/>
    </xf>
    <xf numFmtId="49" fontId="15" fillId="0" borderId="1" xfId="0" applyNumberFormat="1" applyFont="1" applyBorder="1" applyAlignment="1">
      <alignment horizontal="right"/>
    </xf>
    <xf numFmtId="164" fontId="15" fillId="0" borderId="1" xfId="2" applyFont="1" applyFill="1" applyBorder="1" applyAlignment="1"/>
    <xf numFmtId="0" fontId="14" fillId="0" borderId="0" xfId="0" applyFont="1" applyAlignment="1">
      <alignment horizontal="left" vertical="justify"/>
    </xf>
    <xf numFmtId="0" fontId="1" fillId="0" borderId="0" xfId="0" applyFont="1" applyAlignment="1">
      <alignment horizontal="justify" vertical="justify" wrapText="1"/>
    </xf>
    <xf numFmtId="0" fontId="14" fillId="0" borderId="0" xfId="0" applyFont="1" applyAlignment="1">
      <alignment horizontal="justify" vertical="justify"/>
    </xf>
    <xf numFmtId="49" fontId="15" fillId="6" borderId="1" xfId="0" applyNumberFormat="1" applyFont="1" applyFill="1" applyBorder="1" applyAlignment="1">
      <alignment horizontal="right"/>
    </xf>
    <xf numFmtId="0" fontId="14" fillId="0" borderId="1" xfId="0" applyFont="1" applyBorder="1"/>
    <xf numFmtId="0" fontId="2" fillId="6" borderId="0" xfId="0" applyFont="1" applyFill="1" applyAlignment="1">
      <alignment horizontal="center" vertical="justify"/>
    </xf>
    <xf numFmtId="0" fontId="2" fillId="6" borderId="1" xfId="0" applyFont="1" applyFill="1" applyBorder="1" applyAlignment="1">
      <alignment horizontal="left" vertical="justify"/>
    </xf>
    <xf numFmtId="0" fontId="1" fillId="6" borderId="1" xfId="0" applyFont="1" applyFill="1" applyBorder="1" applyAlignment="1">
      <alignment horizontal="left" vertical="justify"/>
    </xf>
    <xf numFmtId="0" fontId="1" fillId="0" borderId="1" xfId="0" applyFont="1" applyBorder="1" applyAlignment="1">
      <alignment horizontal="left" vertical="justify"/>
    </xf>
    <xf numFmtId="0" fontId="1" fillId="0" borderId="1" xfId="0" applyFont="1" applyBorder="1" applyAlignment="1">
      <alignment horizontal="left" vertical="justify" wrapText="1"/>
    </xf>
    <xf numFmtId="0" fontId="2" fillId="6" borderId="2" xfId="0" applyFont="1" applyFill="1" applyBorder="1" applyAlignment="1">
      <alignment horizontal="left" vertical="justify"/>
    </xf>
    <xf numFmtId="0" fontId="2" fillId="6" borderId="4" xfId="0" applyFont="1" applyFill="1" applyBorder="1" applyAlignment="1">
      <alignment horizontal="left" vertical="justify"/>
    </xf>
    <xf numFmtId="0" fontId="2" fillId="6" borderId="3" xfId="0" applyFont="1" applyFill="1" applyBorder="1" applyAlignment="1">
      <alignment horizontal="left" vertical="justify"/>
    </xf>
    <xf numFmtId="0" fontId="1" fillId="6" borderId="2" xfId="0" applyFont="1" applyFill="1" applyBorder="1" applyAlignment="1">
      <alignment horizontal="left" vertical="justify"/>
    </xf>
    <xf numFmtId="0" fontId="1" fillId="6" borderId="4" xfId="0" applyFont="1" applyFill="1" applyBorder="1" applyAlignment="1">
      <alignment horizontal="left" vertical="justify"/>
    </xf>
    <xf numFmtId="0" fontId="1" fillId="6" borderId="3" xfId="0" applyFont="1" applyFill="1" applyBorder="1" applyAlignment="1">
      <alignment horizontal="left" vertical="justify"/>
    </xf>
    <xf numFmtId="0" fontId="1" fillId="0" borderId="23" xfId="0" applyFont="1" applyBorder="1" applyAlignment="1">
      <alignment horizontal="left" vertical="justify"/>
    </xf>
    <xf numFmtId="0" fontId="14" fillId="0" borderId="1" xfId="0" applyFont="1" applyBorder="1" applyAlignment="1">
      <alignment horizontal="right"/>
    </xf>
    <xf numFmtId="0" fontId="15" fillId="7" borderId="1" xfId="0" applyFont="1" applyFill="1" applyBorder="1" applyAlignment="1">
      <alignment horizontal="left"/>
    </xf>
    <xf numFmtId="4" fontId="7" fillId="7" borderId="1" xfId="0" applyNumberFormat="1" applyFont="1" applyFill="1" applyBorder="1" applyAlignment="1">
      <alignment horizontal="right" vertical="justify" wrapText="1"/>
    </xf>
    <xf numFmtId="0" fontId="15" fillId="7" borderId="1" xfId="0" applyFont="1" applyFill="1" applyBorder="1" applyAlignment="1">
      <alignment horizontal="left" wrapText="1"/>
    </xf>
    <xf numFmtId="0" fontId="15" fillId="7" borderId="2" xfId="0" applyFont="1" applyFill="1" applyBorder="1" applyAlignment="1">
      <alignment horizontal="center"/>
    </xf>
    <xf numFmtId="0" fontId="15" fillId="7" borderId="4" xfId="0" applyFont="1" applyFill="1" applyBorder="1" applyAlignment="1">
      <alignment horizontal="center"/>
    </xf>
    <xf numFmtId="0" fontId="15" fillId="7" borderId="3" xfId="0"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 fontId="14" fillId="0" borderId="2" xfId="0" applyNumberFormat="1" applyFont="1" applyBorder="1" applyAlignment="1">
      <alignment horizontal="right"/>
    </xf>
    <xf numFmtId="4" fontId="14" fillId="0" borderId="3" xfId="0" applyNumberFormat="1" applyFont="1" applyBorder="1" applyAlignment="1">
      <alignment horizontal="right"/>
    </xf>
    <xf numFmtId="166" fontId="14" fillId="0" borderId="2" xfId="0" applyNumberFormat="1" applyFont="1" applyBorder="1" applyAlignment="1">
      <alignment horizontal="right"/>
    </xf>
    <xf numFmtId="0" fontId="15" fillId="7" borderId="2" xfId="0" applyFont="1" applyFill="1" applyBorder="1" applyAlignment="1">
      <alignment horizontal="left"/>
    </xf>
    <xf numFmtId="0" fontId="15" fillId="7" borderId="4" xfId="0" applyFont="1" applyFill="1" applyBorder="1" applyAlignment="1">
      <alignment horizontal="left"/>
    </xf>
    <xf numFmtId="0" fontId="15" fillId="7" borderId="3" xfId="0" applyFont="1" applyFill="1" applyBorder="1" applyAlignment="1">
      <alignment horizontal="left"/>
    </xf>
    <xf numFmtId="4" fontId="15" fillId="7" borderId="2" xfId="0" applyNumberFormat="1" applyFont="1" applyFill="1" applyBorder="1" applyAlignment="1">
      <alignment horizontal="right"/>
    </xf>
    <xf numFmtId="4" fontId="15" fillId="7" borderId="3" xfId="0" applyNumberFormat="1" applyFont="1" applyFill="1" applyBorder="1" applyAlignment="1">
      <alignment horizontal="right"/>
    </xf>
    <xf numFmtId="4" fontId="7" fillId="7" borderId="2" xfId="0" applyNumberFormat="1" applyFont="1" applyFill="1" applyBorder="1" applyAlignment="1">
      <alignment horizontal="right" vertical="justify" wrapText="1"/>
    </xf>
    <xf numFmtId="4" fontId="7" fillId="7" borderId="3" xfId="0" applyNumberFormat="1" applyFont="1" applyFill="1" applyBorder="1" applyAlignment="1">
      <alignment horizontal="right" vertical="justify" wrapText="1"/>
    </xf>
    <xf numFmtId="0" fontId="15" fillId="7" borderId="2" xfId="0" applyFont="1" applyFill="1" applyBorder="1" applyAlignment="1">
      <alignment horizontal="left" wrapText="1"/>
    </xf>
    <xf numFmtId="0" fontId="15" fillId="7" borderId="4" xfId="0" applyFont="1" applyFill="1" applyBorder="1" applyAlignment="1">
      <alignment horizontal="left" wrapText="1"/>
    </xf>
    <xf numFmtId="0" fontId="15" fillId="7" borderId="3" xfId="0" applyFont="1" applyFill="1" applyBorder="1" applyAlignment="1">
      <alignment horizontal="left" wrapText="1"/>
    </xf>
    <xf numFmtId="0" fontId="14" fillId="0" borderId="2" xfId="0" applyFont="1" applyBorder="1" applyAlignment="1">
      <alignment horizontal="right"/>
    </xf>
    <xf numFmtId="0" fontId="14" fillId="0" borderId="3" xfId="0" applyFont="1" applyBorder="1" applyAlignment="1">
      <alignment horizontal="right"/>
    </xf>
    <xf numFmtId="0" fontId="12" fillId="0" borderId="0" xfId="0" applyFont="1" applyAlignment="1">
      <alignment horizontal="left" vertical="top"/>
    </xf>
    <xf numFmtId="0" fontId="5" fillId="0" borderId="0" xfId="0" applyFont="1" applyFill="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9" fillId="0" borderId="0" xfId="0" applyFont="1" applyAlignment="1">
      <alignment horizontal="left" vertical="justify" wrapText="1"/>
    </xf>
    <xf numFmtId="0" fontId="7" fillId="0" borderId="0" xfId="0" applyFont="1" applyAlignment="1">
      <alignment horizontal="left" vertical="top"/>
    </xf>
    <xf numFmtId="0" fontId="14" fillId="0" borderId="0" xfId="0" applyFont="1" applyAlignment="1">
      <alignment horizontal="left"/>
    </xf>
    <xf numFmtId="0" fontId="14" fillId="0" borderId="0" xfId="0" applyFont="1" applyAlignment="1">
      <alignment horizontal="left" vertical="top" wrapText="1"/>
    </xf>
    <xf numFmtId="164" fontId="14" fillId="0" borderId="0" xfId="2" applyFont="1" applyAlignment="1">
      <alignment horizontal="left"/>
    </xf>
    <xf numFmtId="49" fontId="16" fillId="0" borderId="0" xfId="0" applyNumberFormat="1" applyFont="1" applyAlignment="1">
      <alignment horizontal="left" vertical="top"/>
    </xf>
    <xf numFmtId="0" fontId="7" fillId="0" borderId="0" xfId="0" applyFont="1" applyAlignment="1">
      <alignment horizontal="left" vertical="justify" wrapText="1"/>
    </xf>
    <xf numFmtId="4" fontId="14" fillId="0" borderId="4" xfId="0" applyNumberFormat="1" applyFont="1" applyBorder="1" applyAlignment="1">
      <alignment horizontal="right"/>
    </xf>
    <xf numFmtId="49" fontId="15" fillId="7" borderId="2" xfId="0" applyNumberFormat="1" applyFont="1" applyFill="1" applyBorder="1" applyAlignment="1">
      <alignment horizontal="left" wrapText="1"/>
    </xf>
    <xf numFmtId="49" fontId="15" fillId="7" borderId="4" xfId="0" applyNumberFormat="1" applyFont="1" applyFill="1" applyBorder="1" applyAlignment="1">
      <alignment horizontal="left" wrapText="1"/>
    </xf>
    <xf numFmtId="49" fontId="15" fillId="7" borderId="3" xfId="0" applyNumberFormat="1" applyFont="1" applyFill="1" applyBorder="1" applyAlignment="1">
      <alignment horizontal="left" wrapText="1"/>
    </xf>
    <xf numFmtId="164" fontId="15" fillId="7" borderId="2" xfId="2" applyFont="1" applyFill="1" applyBorder="1" applyAlignment="1"/>
    <xf numFmtId="164" fontId="15" fillId="7" borderId="4" xfId="2" applyFont="1" applyFill="1" applyBorder="1" applyAlignment="1"/>
    <xf numFmtId="164" fontId="15" fillId="7" borderId="3" xfId="2" applyFont="1" applyFill="1" applyBorder="1" applyAlignment="1"/>
    <xf numFmtId="0" fontId="27" fillId="5" borderId="15" xfId="0" applyFont="1" applyFill="1" applyBorder="1" applyAlignment="1">
      <alignment horizontal="left" vertical="center"/>
    </xf>
    <xf numFmtId="0" fontId="27" fillId="5" borderId="20" xfId="0" applyFont="1" applyFill="1" applyBorder="1" applyAlignment="1">
      <alignment horizontal="left" vertical="center"/>
    </xf>
    <xf numFmtId="0" fontId="27" fillId="5" borderId="18" xfId="0" applyFont="1" applyFill="1" applyBorder="1" applyAlignment="1">
      <alignment horizontal="left" vertical="center"/>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xf numFmtId="0" fontId="29" fillId="0" borderId="0" xfId="0" applyFont="1" applyAlignment="1">
      <alignment horizontal="lef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19" xfId="0" applyFont="1" applyFill="1" applyBorder="1" applyAlignment="1">
      <alignment horizontal="center"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166" fontId="14" fillId="0" borderId="4" xfId="0" applyNumberFormat="1" applyFont="1" applyBorder="1"/>
    <xf numFmtId="166" fontId="14" fillId="0" borderId="3" xfId="0" applyNumberFormat="1" applyFont="1" applyBorder="1"/>
    <xf numFmtId="166" fontId="14" fillId="0" borderId="4" xfId="0" applyNumberFormat="1" applyFont="1" applyBorder="1" applyAlignment="1">
      <alignment horizontal="left"/>
    </xf>
    <xf numFmtId="166" fontId="14" fillId="0" borderId="3" xfId="0" applyNumberFormat="1" applyFont="1" applyBorder="1" applyAlignment="1">
      <alignment horizontal="left"/>
    </xf>
    <xf numFmtId="49" fontId="14" fillId="0" borderId="3" xfId="0" applyNumberFormat="1" applyFont="1" applyBorder="1" applyAlignment="1">
      <alignment horizontal="left"/>
    </xf>
    <xf numFmtId="10" fontId="31" fillId="7" borderId="1" xfId="0" applyNumberFormat="1" applyFont="1" applyFill="1" applyBorder="1" applyAlignment="1">
      <alignment horizontal="right" vertical="justify" wrapText="1"/>
    </xf>
    <xf numFmtId="0" fontId="15" fillId="0" borderId="0" xfId="0" applyFont="1" applyFill="1" applyBorder="1" applyAlignment="1">
      <alignment vertical="center"/>
    </xf>
    <xf numFmtId="164" fontId="14" fillId="0" borderId="0" xfId="2" applyFont="1" applyFill="1" applyBorder="1" applyAlignment="1">
      <alignment vertical="center"/>
    </xf>
    <xf numFmtId="0" fontId="35" fillId="0" borderId="1" xfId="0" applyFont="1" applyBorder="1" applyAlignment="1">
      <alignment vertical="center"/>
    </xf>
    <xf numFmtId="164" fontId="14" fillId="0" borderId="1" xfId="2" applyFont="1" applyBorder="1" applyAlignment="1">
      <alignment horizontal="center" vertical="center"/>
    </xf>
    <xf numFmtId="0" fontId="34" fillId="8" borderId="29" xfId="0" applyFont="1" applyFill="1" applyBorder="1" applyAlignment="1">
      <alignment vertical="center"/>
    </xf>
    <xf numFmtId="164" fontId="14" fillId="0" borderId="33" xfId="2" applyFont="1" applyBorder="1" applyAlignment="1">
      <alignment vertical="center"/>
    </xf>
    <xf numFmtId="0" fontId="15" fillId="8" borderId="29" xfId="0" applyFont="1" applyFill="1" applyBorder="1" applyAlignment="1">
      <alignment horizontal="center" vertical="center" wrapText="1"/>
    </xf>
    <xf numFmtId="0" fontId="15" fillId="8" borderId="31" xfId="0" applyFont="1" applyFill="1" applyBorder="1" applyAlignment="1">
      <alignment horizontal="center" vertical="center"/>
    </xf>
    <xf numFmtId="0" fontId="34" fillId="0" borderId="43"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4" xfId="0" applyFont="1" applyBorder="1" applyAlignment="1">
      <alignment vertical="center"/>
    </xf>
    <xf numFmtId="164" fontId="15" fillId="0" borderId="44" xfId="2" applyFont="1" applyBorder="1" applyAlignment="1">
      <alignment horizontal="center" vertical="center"/>
    </xf>
    <xf numFmtId="164" fontId="15" fillId="0" borderId="41" xfId="2" applyFont="1" applyBorder="1" applyAlignment="1">
      <alignment vertical="center"/>
    </xf>
    <xf numFmtId="0" fontId="6" fillId="0" borderId="0" xfId="0" applyFont="1" applyAlignment="1">
      <alignment horizontal="left" vertical="top" wrapText="1"/>
    </xf>
    <xf numFmtId="0" fontId="1" fillId="0" borderId="0" xfId="0" applyFont="1" applyAlignment="1">
      <alignment horizontal="left" vertical="top"/>
    </xf>
  </cellXfs>
  <cellStyles count="6">
    <cellStyle name="Hipervínculo 2" xfId="1" xr:uid="{00000000-0005-0000-0000-000000000000}"/>
    <cellStyle name="Millares" xfId="3" builtinId="3"/>
    <cellStyle name="Moneda" xfId="2" builtinId="4"/>
    <cellStyle name="Normal" xfId="0" builtinId="0"/>
    <cellStyle name="Normal 2" xfId="5" xr:uid="{9DC8978A-D946-4788-B839-0DC000AA590E}"/>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65"/>
  <sheetViews>
    <sheetView tabSelected="1" zoomScale="90" zoomScaleNormal="90" zoomScalePageLayoutView="30" workbookViewId="0">
      <selection activeCell="C97" sqref="C97:O97"/>
    </sheetView>
  </sheetViews>
  <sheetFormatPr baseColWidth="10" defaultColWidth="9.33203125" defaultRowHeight="12" customHeight="1" x14ac:dyDescent="0.2"/>
  <cols>
    <col min="1" max="2" width="4.1640625" style="7" customWidth="1"/>
    <col min="3" max="3" width="6.33203125" style="7" customWidth="1"/>
    <col min="4" max="5" width="9.1640625" style="7" customWidth="1"/>
    <col min="6" max="6" width="21.6640625" style="7" customWidth="1"/>
    <col min="7" max="8" width="19.33203125" style="7" customWidth="1"/>
    <col min="9" max="9" width="11.33203125" style="7" customWidth="1"/>
    <col min="10" max="10" width="13.83203125" style="7" customWidth="1"/>
    <col min="11" max="12" width="9.1640625" style="7" customWidth="1"/>
    <col min="13" max="13" width="17.5" style="7" customWidth="1"/>
    <col min="14" max="14" width="18" style="7" customWidth="1"/>
    <col min="15" max="15" width="9.1640625" style="7" customWidth="1"/>
    <col min="16" max="16" width="11.33203125" style="7" customWidth="1"/>
    <col min="17" max="17" width="2.5" style="7" customWidth="1"/>
    <col min="18" max="18" width="17.83203125" style="7" customWidth="1"/>
    <col min="19" max="16384" width="9.33203125" style="7"/>
  </cols>
  <sheetData>
    <row r="1" spans="1:16" s="47" customFormat="1" ht="22.5" customHeight="1" x14ac:dyDescent="0.2">
      <c r="A1" s="313" t="s">
        <v>418</v>
      </c>
      <c r="B1" s="313"/>
      <c r="C1" s="313"/>
      <c r="D1" s="313"/>
      <c r="E1" s="313"/>
      <c r="F1" s="313"/>
      <c r="G1" s="313"/>
      <c r="H1" s="313"/>
      <c r="I1" s="313"/>
      <c r="J1" s="313"/>
      <c r="K1" s="313"/>
      <c r="L1" s="313"/>
      <c r="M1" s="313"/>
      <c r="N1" s="313"/>
      <c r="O1" s="313"/>
      <c r="P1" s="313"/>
    </row>
    <row r="2" spans="1:16" ht="12" customHeight="1" x14ac:dyDescent="0.2">
      <c r="A2" s="40"/>
      <c r="B2" s="40"/>
      <c r="C2" s="40"/>
      <c r="D2" s="40"/>
      <c r="E2" s="40"/>
      <c r="F2" s="40"/>
      <c r="G2" s="40"/>
      <c r="H2" s="40"/>
      <c r="I2" s="40"/>
      <c r="J2" s="40"/>
      <c r="K2" s="40"/>
      <c r="L2" s="40"/>
      <c r="M2" s="40"/>
      <c r="N2" s="40"/>
      <c r="O2" s="40"/>
      <c r="P2" s="40"/>
    </row>
    <row r="3" spans="1:16" x14ac:dyDescent="0.2">
      <c r="A3" s="41"/>
      <c r="B3" s="314" t="s">
        <v>185</v>
      </c>
      <c r="C3" s="315"/>
      <c r="D3" s="315"/>
      <c r="E3" s="315"/>
      <c r="F3" s="315"/>
      <c r="G3" s="315"/>
      <c r="H3" s="315"/>
      <c r="I3" s="315"/>
      <c r="J3" s="315"/>
      <c r="K3" s="315"/>
      <c r="L3" s="315"/>
      <c r="M3" s="315"/>
      <c r="N3" s="315"/>
      <c r="O3" s="315"/>
      <c r="P3" s="315"/>
    </row>
    <row r="4" spans="1:16" x14ac:dyDescent="0.2">
      <c r="A4" s="41"/>
      <c r="B4" s="315"/>
      <c r="C4" s="315"/>
      <c r="D4" s="315"/>
      <c r="E4" s="315"/>
      <c r="F4" s="315"/>
      <c r="G4" s="315"/>
      <c r="H4" s="315"/>
      <c r="I4" s="315"/>
      <c r="J4" s="315"/>
      <c r="K4" s="315"/>
      <c r="L4" s="315"/>
      <c r="M4" s="315"/>
      <c r="N4" s="315"/>
      <c r="O4" s="315"/>
      <c r="P4" s="315"/>
    </row>
    <row r="5" spans="1:16" ht="8.25" customHeight="1" x14ac:dyDescent="0.2">
      <c r="A5" s="41"/>
      <c r="B5" s="315"/>
      <c r="C5" s="315"/>
      <c r="D5" s="315"/>
      <c r="E5" s="315"/>
      <c r="F5" s="315"/>
      <c r="G5" s="315"/>
      <c r="H5" s="315"/>
      <c r="I5" s="315"/>
      <c r="J5" s="315"/>
      <c r="K5" s="315"/>
      <c r="L5" s="315"/>
      <c r="M5" s="315"/>
      <c r="N5" s="315"/>
      <c r="O5" s="315"/>
      <c r="P5" s="315"/>
    </row>
    <row r="6" spans="1:16" ht="8.25" customHeight="1" x14ac:dyDescent="0.2">
      <c r="A6" s="41"/>
      <c r="B6" s="315"/>
      <c r="C6" s="315"/>
      <c r="D6" s="315"/>
      <c r="E6" s="315"/>
      <c r="F6" s="315"/>
      <c r="G6" s="315"/>
      <c r="H6" s="315"/>
      <c r="I6" s="315"/>
      <c r="J6" s="315"/>
      <c r="K6" s="315"/>
      <c r="L6" s="315"/>
      <c r="M6" s="315"/>
      <c r="N6" s="315"/>
      <c r="O6" s="315"/>
      <c r="P6" s="315"/>
    </row>
    <row r="7" spans="1:16" x14ac:dyDescent="0.2">
      <c r="A7" s="41"/>
      <c r="B7" s="315"/>
      <c r="C7" s="315"/>
      <c r="D7" s="315"/>
      <c r="E7" s="315"/>
      <c r="F7" s="315"/>
      <c r="G7" s="315"/>
      <c r="H7" s="315"/>
      <c r="I7" s="315"/>
      <c r="J7" s="315"/>
      <c r="K7" s="315"/>
      <c r="L7" s="315"/>
      <c r="M7" s="315"/>
      <c r="N7" s="315"/>
      <c r="O7" s="315"/>
      <c r="P7" s="315"/>
    </row>
    <row r="8" spans="1:16" ht="14.25" customHeight="1" x14ac:dyDescent="0.2">
      <c r="A8" s="41"/>
      <c r="B8" s="78"/>
      <c r="C8" s="78"/>
      <c r="D8" s="78"/>
      <c r="E8" s="78"/>
      <c r="F8" s="78"/>
      <c r="G8" s="78"/>
      <c r="H8" s="78"/>
      <c r="I8" s="78"/>
      <c r="J8" s="78"/>
      <c r="K8" s="78"/>
      <c r="L8" s="78"/>
      <c r="M8" s="78"/>
      <c r="N8" s="78"/>
      <c r="O8" s="78"/>
      <c r="P8" s="78"/>
    </row>
    <row r="9" spans="1:16" ht="12" customHeight="1" x14ac:dyDescent="0.2">
      <c r="A9" s="41"/>
      <c r="B9" s="24" t="s">
        <v>6</v>
      </c>
      <c r="C9" s="25" t="s">
        <v>5</v>
      </c>
      <c r="D9" s="41"/>
      <c r="E9" s="41"/>
      <c r="F9" s="41"/>
      <c r="G9" s="41"/>
      <c r="H9" s="41"/>
      <c r="I9" s="41"/>
      <c r="J9" s="41"/>
      <c r="K9" s="41"/>
      <c r="L9" s="41"/>
      <c r="M9" s="41"/>
      <c r="N9" s="41"/>
      <c r="O9" s="41"/>
      <c r="P9" s="41"/>
    </row>
    <row r="10" spans="1:16" ht="12" customHeight="1" x14ac:dyDescent="0.2">
      <c r="A10" s="41"/>
      <c r="B10" s="24" t="s">
        <v>7</v>
      </c>
      <c r="C10" s="25" t="s">
        <v>8</v>
      </c>
      <c r="D10" s="41"/>
      <c r="E10" s="41"/>
      <c r="F10" s="41"/>
      <c r="G10" s="41"/>
      <c r="H10" s="41"/>
      <c r="I10" s="41"/>
      <c r="J10" s="41"/>
      <c r="K10" s="41"/>
      <c r="L10" s="41"/>
      <c r="M10" s="41"/>
      <c r="N10" s="41"/>
      <c r="O10" s="41"/>
      <c r="P10" s="41"/>
    </row>
    <row r="11" spans="1:16" ht="12" customHeight="1" x14ac:dyDescent="0.2">
      <c r="A11" s="41"/>
      <c r="B11" s="24" t="s">
        <v>9</v>
      </c>
      <c r="C11" s="25" t="s">
        <v>10</v>
      </c>
      <c r="D11" s="41"/>
      <c r="E11" s="41"/>
      <c r="F11" s="41"/>
      <c r="G11" s="41"/>
      <c r="H11" s="41"/>
      <c r="I11" s="41"/>
      <c r="J11" s="41"/>
      <c r="K11" s="41"/>
      <c r="L11" s="41"/>
      <c r="M11" s="41"/>
      <c r="N11" s="41"/>
      <c r="O11" s="41"/>
      <c r="P11" s="41"/>
    </row>
    <row r="12" spans="1:16" ht="12" customHeight="1" x14ac:dyDescent="0.2">
      <c r="B12" s="3"/>
      <c r="C12" s="8"/>
    </row>
    <row r="13" spans="1:16" ht="12" customHeight="1" x14ac:dyDescent="0.2">
      <c r="A13" s="277" t="s">
        <v>1</v>
      </c>
      <c r="B13" s="277"/>
      <c r="C13" s="277"/>
      <c r="D13" s="277"/>
      <c r="E13" s="277"/>
      <c r="F13" s="277"/>
      <c r="G13" s="277"/>
      <c r="H13" s="277"/>
      <c r="I13" s="277"/>
      <c r="J13" s="277"/>
      <c r="K13" s="277"/>
      <c r="L13" s="277"/>
      <c r="M13" s="277"/>
      <c r="N13" s="277"/>
      <c r="O13" s="277"/>
      <c r="P13" s="277"/>
    </row>
    <row r="14" spans="1:16" ht="12" customHeight="1" x14ac:dyDescent="0.2">
      <c r="A14" s="4"/>
      <c r="B14" s="4"/>
      <c r="C14" s="4"/>
      <c r="D14" s="4"/>
      <c r="E14" s="4"/>
      <c r="F14" s="4"/>
      <c r="G14" s="4"/>
      <c r="H14" s="4"/>
      <c r="I14" s="4"/>
      <c r="J14" s="4"/>
      <c r="K14" s="4"/>
      <c r="L14" s="4"/>
      <c r="M14" s="4"/>
      <c r="N14" s="4"/>
      <c r="O14" s="4"/>
    </row>
    <row r="15" spans="1:16" ht="12" customHeight="1" x14ac:dyDescent="0.2">
      <c r="B15" s="5" t="s">
        <v>27</v>
      </c>
      <c r="C15" s="5" t="s">
        <v>11</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A18" s="5"/>
      <c r="B18" s="2"/>
      <c r="C18" s="5"/>
      <c r="D18" s="5"/>
      <c r="E18" s="5"/>
      <c r="F18" s="5"/>
      <c r="G18" s="5"/>
      <c r="H18" s="5"/>
      <c r="I18" s="5"/>
      <c r="J18" s="5"/>
      <c r="K18" s="5"/>
      <c r="L18" s="5"/>
      <c r="M18" s="5"/>
      <c r="N18" s="5"/>
      <c r="O18" s="5"/>
      <c r="P18" s="5"/>
    </row>
    <row r="19" spans="1:16" ht="12" customHeight="1" x14ac:dyDescent="0.2">
      <c r="B19" s="26" t="s">
        <v>93</v>
      </c>
      <c r="C19" s="2" t="s">
        <v>12</v>
      </c>
    </row>
    <row r="20" spans="1:16" ht="12" customHeight="1" x14ac:dyDescent="0.2">
      <c r="B20" s="19"/>
      <c r="C20" s="371" t="s">
        <v>94</v>
      </c>
      <c r="D20" s="371"/>
      <c r="E20" s="371"/>
      <c r="F20" s="371"/>
      <c r="G20" s="371"/>
      <c r="H20" s="371"/>
      <c r="I20" s="371"/>
      <c r="J20" s="371"/>
      <c r="K20" s="371"/>
      <c r="L20" s="371"/>
      <c r="M20" s="371"/>
      <c r="N20" s="371"/>
      <c r="O20" s="371"/>
      <c r="P20" s="371"/>
    </row>
    <row r="21" spans="1:16" ht="12" customHeight="1" x14ac:dyDescent="0.2">
      <c r="B21" s="19"/>
      <c r="C21" s="11"/>
      <c r="D21" s="11"/>
      <c r="E21" s="11"/>
      <c r="F21" s="11"/>
      <c r="G21" s="11"/>
      <c r="H21" s="11"/>
      <c r="I21" s="11"/>
      <c r="J21" s="11"/>
      <c r="K21" s="11"/>
      <c r="L21" s="11"/>
      <c r="M21" s="11"/>
      <c r="N21" s="11"/>
      <c r="O21" s="11"/>
      <c r="P21" s="11"/>
    </row>
    <row r="22" spans="1:16" ht="12" customHeight="1" x14ac:dyDescent="0.2">
      <c r="B22" s="19"/>
      <c r="C22" s="11"/>
      <c r="D22" s="266" t="s">
        <v>95</v>
      </c>
      <c r="E22" s="266"/>
      <c r="F22" s="266"/>
      <c r="G22" s="266"/>
      <c r="H22" s="266"/>
      <c r="I22" s="266"/>
      <c r="J22" s="266">
        <v>2024</v>
      </c>
      <c r="K22" s="266"/>
      <c r="L22" s="266"/>
      <c r="M22" s="266">
        <v>2023</v>
      </c>
      <c r="N22" s="266"/>
      <c r="O22" s="266"/>
    </row>
    <row r="23" spans="1:16" ht="12" customHeight="1" x14ac:dyDescent="0.2">
      <c r="B23" s="19"/>
      <c r="C23" s="11"/>
      <c r="D23" s="242" t="s">
        <v>420</v>
      </c>
      <c r="E23" s="242"/>
      <c r="F23" s="242"/>
      <c r="G23" s="242"/>
      <c r="H23" s="242"/>
      <c r="I23" s="242"/>
      <c r="J23" s="243">
        <v>0</v>
      </c>
      <c r="K23" s="244"/>
      <c r="L23" s="244"/>
      <c r="M23" s="243">
        <v>0</v>
      </c>
      <c r="N23" s="244"/>
      <c r="O23" s="244"/>
    </row>
    <row r="24" spans="1:16" ht="12" customHeight="1" x14ac:dyDescent="0.2">
      <c r="B24" s="19"/>
      <c r="C24" s="11"/>
      <c r="D24" s="242" t="s">
        <v>421</v>
      </c>
      <c r="E24" s="242"/>
      <c r="F24" s="242"/>
      <c r="G24" s="242"/>
      <c r="H24" s="242"/>
      <c r="I24" s="242"/>
      <c r="J24" s="243">
        <v>52603903.520000003</v>
      </c>
      <c r="K24" s="244"/>
      <c r="L24" s="244"/>
      <c r="M24" s="243">
        <v>82650266.280000001</v>
      </c>
      <c r="N24" s="244"/>
      <c r="O24" s="244"/>
    </row>
    <row r="25" spans="1:16" ht="12" customHeight="1" x14ac:dyDescent="0.2">
      <c r="B25" s="19"/>
      <c r="C25" s="11"/>
      <c r="D25" s="242" t="s">
        <v>422</v>
      </c>
      <c r="E25" s="242"/>
      <c r="F25" s="242"/>
      <c r="G25" s="242"/>
      <c r="H25" s="242"/>
      <c r="I25" s="242"/>
      <c r="J25" s="243">
        <v>23427267.539999999</v>
      </c>
      <c r="K25" s="244"/>
      <c r="L25" s="244"/>
      <c r="M25" s="243">
        <v>61398033.060000002</v>
      </c>
      <c r="N25" s="244"/>
      <c r="O25" s="244"/>
    </row>
    <row r="26" spans="1:16" ht="12" customHeight="1" x14ac:dyDescent="0.2">
      <c r="B26" s="19"/>
      <c r="C26" s="11"/>
      <c r="D26" s="242" t="s">
        <v>423</v>
      </c>
      <c r="E26" s="242"/>
      <c r="F26" s="242"/>
      <c r="G26" s="242"/>
      <c r="H26" s="242"/>
      <c r="I26" s="242"/>
      <c r="J26" s="243">
        <v>0</v>
      </c>
      <c r="K26" s="244"/>
      <c r="L26" s="244"/>
      <c r="M26" s="243">
        <v>0</v>
      </c>
      <c r="N26" s="244"/>
      <c r="O26" s="244"/>
    </row>
    <row r="27" spans="1:16" ht="12" customHeight="1" x14ac:dyDescent="0.2">
      <c r="B27" s="19"/>
      <c r="C27" s="11"/>
      <c r="D27" s="242" t="s">
        <v>424</v>
      </c>
      <c r="E27" s="242"/>
      <c r="F27" s="242"/>
      <c r="G27" s="242"/>
      <c r="H27" s="242"/>
      <c r="I27" s="242"/>
      <c r="J27" s="243">
        <v>762264.94</v>
      </c>
      <c r="K27" s="244"/>
      <c r="L27" s="244"/>
      <c r="M27" s="243">
        <v>762264.94</v>
      </c>
      <c r="N27" s="244"/>
      <c r="O27" s="244"/>
    </row>
    <row r="28" spans="1:16" ht="12" customHeight="1" x14ac:dyDescent="0.2">
      <c r="B28" s="19"/>
      <c r="C28" s="11"/>
      <c r="D28" s="245" t="s">
        <v>228</v>
      </c>
      <c r="E28" s="246"/>
      <c r="F28" s="246"/>
      <c r="G28" s="246"/>
      <c r="H28" s="246"/>
      <c r="I28" s="247"/>
      <c r="J28" s="302">
        <f>SUM(J23:L27)</f>
        <v>76793436</v>
      </c>
      <c r="K28" s="302"/>
      <c r="L28" s="302"/>
      <c r="M28" s="302">
        <f>SUM(M23:O27)</f>
        <v>144810564.28</v>
      </c>
      <c r="N28" s="302"/>
      <c r="O28" s="302"/>
    </row>
    <row r="29" spans="1:16" ht="12" customHeight="1" x14ac:dyDescent="0.2">
      <c r="B29" s="19"/>
      <c r="C29" s="11"/>
      <c r="D29" s="11"/>
      <c r="E29" s="11"/>
      <c r="F29" s="11"/>
      <c r="G29" s="11"/>
      <c r="H29" s="11"/>
      <c r="I29" s="11"/>
      <c r="J29" s="11"/>
      <c r="K29" s="11"/>
      <c r="L29" s="11"/>
      <c r="M29" s="11"/>
      <c r="N29" s="11"/>
      <c r="O29" s="11"/>
      <c r="P29" s="11"/>
    </row>
    <row r="30" spans="1:16" ht="12" customHeight="1" x14ac:dyDescent="0.2">
      <c r="B30" s="19"/>
      <c r="C30" s="28" t="s">
        <v>98</v>
      </c>
      <c r="D30" s="11"/>
      <c r="E30" s="11"/>
      <c r="F30" s="11"/>
      <c r="G30" s="11"/>
      <c r="H30" s="11"/>
      <c r="I30" s="11"/>
      <c r="J30" s="11"/>
      <c r="K30" s="11"/>
      <c r="L30" s="11"/>
      <c r="M30" s="11"/>
      <c r="N30" s="11"/>
      <c r="O30" s="11"/>
      <c r="P30" s="11"/>
    </row>
    <row r="31" spans="1:16" ht="12" customHeight="1" x14ac:dyDescent="0.2">
      <c r="B31" s="19"/>
      <c r="C31" s="28"/>
      <c r="D31" s="11"/>
      <c r="E31" s="11"/>
      <c r="F31" s="11"/>
      <c r="G31" s="11"/>
      <c r="H31" s="11"/>
      <c r="I31" s="11"/>
      <c r="J31" s="11"/>
      <c r="K31" s="11"/>
      <c r="L31" s="11"/>
      <c r="M31" s="11"/>
      <c r="N31" s="11"/>
      <c r="O31" s="11"/>
      <c r="P31" s="11"/>
    </row>
    <row r="32" spans="1:16" ht="12" customHeight="1" x14ac:dyDescent="0.2">
      <c r="B32" s="19"/>
      <c r="C32" s="27" t="s">
        <v>313</v>
      </c>
      <c r="D32" s="11"/>
      <c r="E32" s="11"/>
      <c r="F32" s="11"/>
      <c r="G32" s="11"/>
      <c r="H32" s="11"/>
      <c r="I32" s="11"/>
      <c r="J32" s="11"/>
      <c r="K32" s="11"/>
      <c r="L32" s="11"/>
      <c r="M32" s="11"/>
      <c r="N32" s="11"/>
      <c r="O32" s="11"/>
      <c r="P32" s="11"/>
    </row>
    <row r="33" spans="2:16" ht="12" customHeight="1" x14ac:dyDescent="0.2">
      <c r="B33" s="19"/>
      <c r="C33" s="11"/>
      <c r="D33" s="11"/>
      <c r="E33" s="11"/>
      <c r="F33" s="11"/>
      <c r="G33" s="11"/>
      <c r="H33" s="11"/>
      <c r="I33" s="11"/>
      <c r="J33" s="11"/>
      <c r="K33" s="11"/>
      <c r="L33" s="11"/>
      <c r="M33" s="11"/>
      <c r="N33" s="11"/>
      <c r="O33" s="11"/>
      <c r="P33" s="11"/>
    </row>
    <row r="34" spans="2:16" ht="12" customHeight="1" x14ac:dyDescent="0.2">
      <c r="B34" s="19"/>
      <c r="C34" s="11"/>
      <c r="D34" s="11"/>
      <c r="E34" s="11"/>
      <c r="F34" s="266" t="s">
        <v>99</v>
      </c>
      <c r="G34" s="266"/>
      <c r="H34" s="266"/>
      <c r="I34" s="266"/>
      <c r="J34" s="266"/>
      <c r="K34" s="266" t="s">
        <v>100</v>
      </c>
      <c r="L34" s="266"/>
      <c r="M34" s="266"/>
      <c r="O34" s="11"/>
      <c r="P34" s="11"/>
    </row>
    <row r="35" spans="2:16" ht="12" customHeight="1" x14ac:dyDescent="0.2">
      <c r="B35" s="19"/>
      <c r="C35" s="11"/>
      <c r="D35" s="11"/>
      <c r="E35" s="11"/>
      <c r="F35" s="242" t="s">
        <v>425</v>
      </c>
      <c r="G35" s="242"/>
      <c r="H35" s="242"/>
      <c r="I35" s="242"/>
      <c r="J35" s="242"/>
      <c r="K35" s="243">
        <v>5016114.7</v>
      </c>
      <c r="L35" s="244"/>
      <c r="M35" s="244"/>
      <c r="O35" s="11"/>
      <c r="P35" s="11"/>
    </row>
    <row r="36" spans="2:16" ht="12" customHeight="1" x14ac:dyDescent="0.2">
      <c r="B36" s="19"/>
      <c r="C36" s="11"/>
      <c r="D36" s="11"/>
      <c r="E36" s="11"/>
      <c r="F36" s="242" t="s">
        <v>426</v>
      </c>
      <c r="G36" s="242"/>
      <c r="H36" s="242"/>
      <c r="I36" s="242"/>
      <c r="J36" s="242"/>
      <c r="K36" s="243">
        <v>12135700.65</v>
      </c>
      <c r="L36" s="244"/>
      <c r="M36" s="244"/>
      <c r="O36" s="11"/>
      <c r="P36" s="11"/>
    </row>
    <row r="37" spans="2:16" ht="12" customHeight="1" x14ac:dyDescent="0.2">
      <c r="B37" s="19"/>
      <c r="C37" s="11"/>
      <c r="D37" s="11"/>
      <c r="E37" s="11"/>
      <c r="F37" s="242" t="s">
        <v>427</v>
      </c>
      <c r="G37" s="242"/>
      <c r="H37" s="242"/>
      <c r="I37" s="242"/>
      <c r="J37" s="242"/>
      <c r="K37" s="243">
        <v>47.65</v>
      </c>
      <c r="L37" s="244"/>
      <c r="M37" s="244"/>
      <c r="O37" s="11"/>
      <c r="P37" s="11"/>
    </row>
    <row r="38" spans="2:16" ht="12" customHeight="1" x14ac:dyDescent="0.2">
      <c r="B38" s="19"/>
      <c r="C38" s="11"/>
      <c r="D38" s="11"/>
      <c r="E38" s="11"/>
      <c r="F38" s="242" t="s">
        <v>428</v>
      </c>
      <c r="G38" s="242"/>
      <c r="H38" s="242"/>
      <c r="I38" s="242"/>
      <c r="J38" s="242"/>
      <c r="K38" s="243">
        <v>1713.77</v>
      </c>
      <c r="L38" s="244"/>
      <c r="M38" s="244"/>
      <c r="O38" s="11"/>
      <c r="P38" s="11"/>
    </row>
    <row r="39" spans="2:16" ht="12" customHeight="1" x14ac:dyDescent="0.2">
      <c r="B39" s="19"/>
      <c r="C39" s="11"/>
      <c r="D39" s="11"/>
      <c r="E39" s="11"/>
      <c r="F39" s="242" t="s">
        <v>429</v>
      </c>
      <c r="G39" s="242"/>
      <c r="H39" s="242"/>
      <c r="I39" s="242"/>
      <c r="J39" s="242"/>
      <c r="K39" s="243">
        <v>7751.96</v>
      </c>
      <c r="L39" s="244"/>
      <c r="M39" s="244"/>
      <c r="O39" s="11"/>
      <c r="P39" s="11"/>
    </row>
    <row r="40" spans="2:16" ht="12" customHeight="1" x14ac:dyDescent="0.2">
      <c r="B40" s="19"/>
      <c r="C40" s="11"/>
      <c r="D40" s="11"/>
      <c r="E40" s="11"/>
      <c r="F40" s="242" t="s">
        <v>430</v>
      </c>
      <c r="G40" s="242"/>
      <c r="H40" s="242"/>
      <c r="I40" s="242"/>
      <c r="J40" s="242"/>
      <c r="K40" s="243">
        <v>1426415.06</v>
      </c>
      <c r="L40" s="244"/>
      <c r="M40" s="244"/>
      <c r="O40" s="11"/>
      <c r="P40" s="11"/>
    </row>
    <row r="41" spans="2:16" ht="12" customHeight="1" x14ac:dyDescent="0.2">
      <c r="B41" s="19"/>
      <c r="C41" s="11"/>
      <c r="D41" s="11"/>
      <c r="E41" s="11"/>
      <c r="F41" s="242" t="s">
        <v>431</v>
      </c>
      <c r="G41" s="242"/>
      <c r="H41" s="242"/>
      <c r="I41" s="242"/>
      <c r="J41" s="242"/>
      <c r="K41" s="243">
        <v>9786.3700000000008</v>
      </c>
      <c r="L41" s="244"/>
      <c r="M41" s="244"/>
      <c r="O41" s="11"/>
      <c r="P41" s="11"/>
    </row>
    <row r="42" spans="2:16" ht="12" customHeight="1" x14ac:dyDescent="0.2">
      <c r="B42" s="19"/>
      <c r="C42" s="11"/>
      <c r="D42" s="11"/>
      <c r="E42" s="11"/>
      <c r="F42" s="242" t="s">
        <v>432</v>
      </c>
      <c r="G42" s="242"/>
      <c r="H42" s="242"/>
      <c r="I42" s="242"/>
      <c r="J42" s="242"/>
      <c r="K42" s="243">
        <v>511259.75</v>
      </c>
      <c r="L42" s="244"/>
      <c r="M42" s="244"/>
      <c r="O42" s="11"/>
      <c r="P42" s="11"/>
    </row>
    <row r="43" spans="2:16" ht="12" customHeight="1" x14ac:dyDescent="0.2">
      <c r="B43" s="19"/>
      <c r="C43" s="11"/>
      <c r="D43" s="11"/>
      <c r="E43" s="11"/>
      <c r="F43" s="242" t="s">
        <v>433</v>
      </c>
      <c r="G43" s="242"/>
      <c r="H43" s="242"/>
      <c r="I43" s="242"/>
      <c r="J43" s="242"/>
      <c r="K43" s="243">
        <v>10146.58</v>
      </c>
      <c r="L43" s="244"/>
      <c r="M43" s="244"/>
      <c r="O43" s="11"/>
      <c r="P43" s="11"/>
    </row>
    <row r="44" spans="2:16" ht="12" customHeight="1" x14ac:dyDescent="0.2">
      <c r="B44" s="19"/>
      <c r="C44" s="11"/>
      <c r="D44" s="11"/>
      <c r="E44" s="11"/>
      <c r="F44" s="242" t="s">
        <v>434</v>
      </c>
      <c r="G44" s="242"/>
      <c r="H44" s="242"/>
      <c r="I44" s="242"/>
      <c r="J44" s="242"/>
      <c r="K44" s="243">
        <v>379250.39</v>
      </c>
      <c r="L44" s="244"/>
      <c r="M44" s="244"/>
      <c r="O44" s="11"/>
      <c r="P44" s="11"/>
    </row>
    <row r="45" spans="2:16" ht="12" customHeight="1" x14ac:dyDescent="0.2">
      <c r="B45" s="19"/>
      <c r="C45" s="11"/>
      <c r="D45" s="11"/>
      <c r="E45" s="11"/>
      <c r="F45" s="242" t="s">
        <v>435</v>
      </c>
      <c r="G45" s="242"/>
      <c r="H45" s="242"/>
      <c r="I45" s="242"/>
      <c r="J45" s="242"/>
      <c r="K45" s="243">
        <v>1293.95</v>
      </c>
      <c r="L45" s="244"/>
      <c r="M45" s="244"/>
      <c r="O45" s="11"/>
      <c r="P45" s="11"/>
    </row>
    <row r="46" spans="2:16" ht="12" customHeight="1" x14ac:dyDescent="0.2">
      <c r="B46" s="19"/>
      <c r="C46" s="11"/>
      <c r="D46" s="11"/>
      <c r="E46" s="11"/>
      <c r="F46" s="242" t="s">
        <v>436</v>
      </c>
      <c r="G46" s="242"/>
      <c r="H46" s="242"/>
      <c r="I46" s="242"/>
      <c r="J46" s="242"/>
      <c r="K46" s="243">
        <v>16111121.539999999</v>
      </c>
      <c r="L46" s="244"/>
      <c r="M46" s="244"/>
      <c r="O46" s="11"/>
      <c r="P46" s="11"/>
    </row>
    <row r="47" spans="2:16" ht="12" customHeight="1" x14ac:dyDescent="0.2">
      <c r="B47" s="19"/>
      <c r="C47" s="11"/>
      <c r="D47" s="11"/>
      <c r="E47" s="11"/>
      <c r="F47" s="242" t="s">
        <v>437</v>
      </c>
      <c r="G47" s="242"/>
      <c r="H47" s="242"/>
      <c r="I47" s="242"/>
      <c r="J47" s="242"/>
      <c r="K47" s="243">
        <v>1981673.95</v>
      </c>
      <c r="L47" s="244"/>
      <c r="M47" s="244"/>
      <c r="O47" s="11"/>
      <c r="P47" s="11"/>
    </row>
    <row r="48" spans="2:16" ht="12" customHeight="1" x14ac:dyDescent="0.2">
      <c r="B48" s="19"/>
      <c r="C48" s="11"/>
      <c r="D48" s="11"/>
      <c r="E48" s="11"/>
      <c r="F48" s="242" t="s">
        <v>438</v>
      </c>
      <c r="G48" s="242"/>
      <c r="H48" s="242"/>
      <c r="I48" s="242"/>
      <c r="J48" s="242"/>
      <c r="K48" s="243">
        <v>969664.17</v>
      </c>
      <c r="L48" s="244"/>
      <c r="M48" s="244"/>
      <c r="O48" s="11"/>
      <c r="P48" s="11"/>
    </row>
    <row r="49" spans="2:16" ht="12" customHeight="1" x14ac:dyDescent="0.2">
      <c r="B49" s="19"/>
      <c r="C49" s="11"/>
      <c r="D49" s="11"/>
      <c r="E49" s="11"/>
      <c r="F49" s="242" t="s">
        <v>439</v>
      </c>
      <c r="G49" s="242"/>
      <c r="H49" s="242"/>
      <c r="I49" s="242"/>
      <c r="J49" s="242"/>
      <c r="K49" s="243">
        <v>10170365.470000001</v>
      </c>
      <c r="L49" s="244"/>
      <c r="M49" s="244"/>
      <c r="O49" s="11"/>
      <c r="P49" s="11"/>
    </row>
    <row r="50" spans="2:16" ht="12" customHeight="1" x14ac:dyDescent="0.2">
      <c r="B50" s="19"/>
      <c r="C50" s="11"/>
      <c r="D50" s="11"/>
      <c r="E50" s="11"/>
      <c r="F50" s="242" t="s">
        <v>440</v>
      </c>
      <c r="G50" s="242"/>
      <c r="H50" s="242"/>
      <c r="I50" s="242"/>
      <c r="J50" s="242"/>
      <c r="K50" s="243">
        <v>15.6</v>
      </c>
      <c r="L50" s="244"/>
      <c r="M50" s="244"/>
      <c r="O50" s="11"/>
      <c r="P50" s="11"/>
    </row>
    <row r="51" spans="2:16" ht="12" customHeight="1" x14ac:dyDescent="0.2">
      <c r="B51" s="19"/>
      <c r="C51" s="11"/>
      <c r="D51" s="11"/>
      <c r="E51" s="11"/>
      <c r="F51" s="242" t="s">
        <v>441</v>
      </c>
      <c r="G51" s="242"/>
      <c r="H51" s="242"/>
      <c r="I51" s="242"/>
      <c r="J51" s="242"/>
      <c r="K51" s="243">
        <v>3.7</v>
      </c>
      <c r="L51" s="244"/>
      <c r="M51" s="244"/>
      <c r="O51" s="11"/>
      <c r="P51" s="11"/>
    </row>
    <row r="52" spans="2:16" ht="12" customHeight="1" x14ac:dyDescent="0.2">
      <c r="B52" s="19"/>
      <c r="C52" s="11"/>
      <c r="D52" s="11"/>
      <c r="E52" s="11"/>
      <c r="F52" s="242" t="s">
        <v>442</v>
      </c>
      <c r="G52" s="242"/>
      <c r="H52" s="242"/>
      <c r="I52" s="242"/>
      <c r="J52" s="242"/>
      <c r="K52" s="243">
        <v>793273.47</v>
      </c>
      <c r="L52" s="244"/>
      <c r="M52" s="244"/>
      <c r="O52" s="11"/>
      <c r="P52" s="11"/>
    </row>
    <row r="53" spans="2:16" ht="12" customHeight="1" x14ac:dyDescent="0.2">
      <c r="B53" s="19"/>
      <c r="C53" s="11"/>
      <c r="D53" s="11"/>
      <c r="E53" s="11"/>
      <c r="F53" s="242" t="s">
        <v>522</v>
      </c>
      <c r="G53" s="242"/>
      <c r="H53" s="242"/>
      <c r="I53" s="242"/>
      <c r="J53" s="242"/>
      <c r="K53" s="243">
        <v>9639.2999999999993</v>
      </c>
      <c r="L53" s="244"/>
      <c r="M53" s="244"/>
      <c r="O53" s="11"/>
      <c r="P53" s="11"/>
    </row>
    <row r="54" spans="2:16" ht="12" customHeight="1" x14ac:dyDescent="0.2">
      <c r="B54" s="19"/>
      <c r="C54" s="11"/>
      <c r="D54" s="11"/>
      <c r="E54" s="11"/>
      <c r="F54" s="242" t="s">
        <v>443</v>
      </c>
      <c r="G54" s="242"/>
      <c r="H54" s="242"/>
      <c r="I54" s="242"/>
      <c r="J54" s="242"/>
      <c r="K54" s="243">
        <v>21825.4</v>
      </c>
      <c r="L54" s="244"/>
      <c r="M54" s="244"/>
      <c r="O54" s="11"/>
      <c r="P54" s="11"/>
    </row>
    <row r="55" spans="2:16" ht="12" customHeight="1" x14ac:dyDescent="0.2">
      <c r="B55" s="19"/>
      <c r="C55" s="11"/>
      <c r="D55" s="11"/>
      <c r="E55" s="11"/>
      <c r="F55" s="242" t="s">
        <v>444</v>
      </c>
      <c r="G55" s="242"/>
      <c r="H55" s="242"/>
      <c r="I55" s="242"/>
      <c r="J55" s="242"/>
      <c r="K55" s="243">
        <v>10000</v>
      </c>
      <c r="L55" s="244"/>
      <c r="M55" s="244"/>
      <c r="O55" s="11"/>
      <c r="P55" s="11"/>
    </row>
    <row r="56" spans="2:16" ht="12" customHeight="1" x14ac:dyDescent="0.2">
      <c r="B56" s="19"/>
      <c r="C56" s="11"/>
      <c r="D56" s="11"/>
      <c r="E56" s="11"/>
      <c r="F56" s="242" t="s">
        <v>445</v>
      </c>
      <c r="G56" s="242"/>
      <c r="H56" s="242"/>
      <c r="I56" s="242"/>
      <c r="J56" s="242"/>
      <c r="K56" s="243">
        <v>30478.77</v>
      </c>
      <c r="L56" s="244"/>
      <c r="M56" s="244"/>
      <c r="O56" s="11"/>
      <c r="P56" s="11"/>
    </row>
    <row r="57" spans="2:16" ht="12" customHeight="1" x14ac:dyDescent="0.2">
      <c r="B57" s="19"/>
      <c r="C57" s="11"/>
      <c r="D57" s="11"/>
      <c r="E57" s="11"/>
      <c r="F57" s="242" t="s">
        <v>446</v>
      </c>
      <c r="G57" s="242"/>
      <c r="H57" s="242"/>
      <c r="I57" s="242"/>
      <c r="J57" s="242"/>
      <c r="K57" s="243">
        <v>-0.01</v>
      </c>
      <c r="L57" s="244"/>
      <c r="M57" s="244"/>
      <c r="O57" s="11"/>
      <c r="P57" s="11"/>
    </row>
    <row r="58" spans="2:16" ht="12" customHeight="1" x14ac:dyDescent="0.2">
      <c r="B58" s="19"/>
      <c r="C58" s="11"/>
      <c r="D58" s="11"/>
      <c r="E58" s="11"/>
      <c r="F58" s="242" t="s">
        <v>447</v>
      </c>
      <c r="G58" s="242"/>
      <c r="H58" s="242"/>
      <c r="I58" s="242"/>
      <c r="J58" s="242"/>
      <c r="K58" s="243">
        <v>-7.0000000000000007E-2</v>
      </c>
      <c r="L58" s="244"/>
      <c r="M58" s="244"/>
      <c r="O58" s="11"/>
      <c r="P58" s="11"/>
    </row>
    <row r="59" spans="2:16" ht="12" customHeight="1" x14ac:dyDescent="0.2">
      <c r="B59" s="19"/>
      <c r="C59" s="11"/>
      <c r="D59" s="11"/>
      <c r="E59" s="11"/>
      <c r="F59" s="242" t="s">
        <v>523</v>
      </c>
      <c r="G59" s="242"/>
      <c r="H59" s="242"/>
      <c r="I59" s="242"/>
      <c r="J59" s="242"/>
      <c r="K59" s="243">
        <v>1500000.15</v>
      </c>
      <c r="L59" s="244"/>
      <c r="M59" s="244"/>
      <c r="O59" s="11"/>
      <c r="P59" s="11"/>
    </row>
    <row r="60" spans="2:16" ht="12" customHeight="1" x14ac:dyDescent="0.2">
      <c r="B60" s="19"/>
      <c r="C60" s="11"/>
      <c r="D60" s="11"/>
      <c r="E60" s="11"/>
      <c r="F60" s="242" t="s">
        <v>524</v>
      </c>
      <c r="G60" s="242"/>
      <c r="H60" s="242"/>
      <c r="I60" s="242"/>
      <c r="J60" s="242"/>
      <c r="K60" s="243">
        <v>1500002.17</v>
      </c>
      <c r="L60" s="244"/>
      <c r="M60" s="244"/>
      <c r="O60" s="11"/>
      <c r="P60" s="11"/>
    </row>
    <row r="61" spans="2:16" ht="12" customHeight="1" x14ac:dyDescent="0.2">
      <c r="B61" s="19"/>
      <c r="C61" s="11"/>
      <c r="D61" s="11"/>
      <c r="E61" s="11"/>
      <c r="F61" s="242" t="s">
        <v>448</v>
      </c>
      <c r="G61" s="242"/>
      <c r="H61" s="242"/>
      <c r="I61" s="242"/>
      <c r="J61" s="242"/>
      <c r="K61" s="243">
        <v>3042.03</v>
      </c>
      <c r="L61" s="244"/>
      <c r="M61" s="244"/>
      <c r="O61" s="11"/>
      <c r="P61" s="11"/>
    </row>
    <row r="62" spans="2:16" ht="12" customHeight="1" x14ac:dyDescent="0.2">
      <c r="B62" s="19"/>
      <c r="C62" s="11"/>
      <c r="D62" s="11"/>
      <c r="E62" s="11"/>
      <c r="F62" s="242" t="s">
        <v>449</v>
      </c>
      <c r="G62" s="242"/>
      <c r="H62" s="242"/>
      <c r="I62" s="242"/>
      <c r="J62" s="242"/>
      <c r="K62" s="243">
        <v>3317.05</v>
      </c>
      <c r="L62" s="244"/>
      <c r="M62" s="244"/>
      <c r="O62" s="11"/>
      <c r="P62" s="11"/>
    </row>
    <row r="63" spans="2:16" ht="12" customHeight="1" x14ac:dyDescent="0.2">
      <c r="B63" s="19"/>
      <c r="C63" s="11"/>
      <c r="D63" s="11"/>
      <c r="E63" s="11"/>
      <c r="F63" s="245" t="s">
        <v>229</v>
      </c>
      <c r="G63" s="246"/>
      <c r="H63" s="246"/>
      <c r="I63" s="246"/>
      <c r="J63" s="247"/>
      <c r="K63" s="259">
        <f>SUM(K35:M62)</f>
        <v>52603903.520000003</v>
      </c>
      <c r="L63" s="260"/>
      <c r="M63" s="261"/>
      <c r="O63" s="11"/>
      <c r="P63" s="11"/>
    </row>
    <row r="64" spans="2:16" ht="12" customHeight="1" x14ac:dyDescent="0.2">
      <c r="B64" s="19"/>
      <c r="C64" s="11"/>
      <c r="D64" s="11"/>
      <c r="E64" s="11"/>
      <c r="F64" s="11"/>
      <c r="G64" s="11"/>
      <c r="H64" s="11"/>
      <c r="I64" s="11"/>
      <c r="J64" s="11"/>
      <c r="K64" s="11"/>
      <c r="L64" s="11"/>
      <c r="M64" s="11"/>
      <c r="N64" s="11"/>
      <c r="O64" s="11"/>
      <c r="P64" s="11"/>
    </row>
    <row r="65" spans="2:16" ht="12" customHeight="1" x14ac:dyDescent="0.2">
      <c r="B65" s="19"/>
      <c r="C65" s="28" t="s">
        <v>101</v>
      </c>
      <c r="D65" s="27"/>
      <c r="E65" s="27"/>
      <c r="F65" s="27"/>
      <c r="G65" s="27"/>
      <c r="H65" s="27"/>
      <c r="I65" s="27"/>
      <c r="J65" s="27"/>
      <c r="K65" s="27"/>
      <c r="L65" s="27"/>
      <c r="M65" s="27"/>
      <c r="N65" s="27"/>
      <c r="O65" s="27"/>
      <c r="P65" s="27"/>
    </row>
    <row r="66" spans="2:16" ht="12" customHeight="1" x14ac:dyDescent="0.2">
      <c r="B66" s="19"/>
      <c r="C66" s="28"/>
      <c r="D66" s="27"/>
      <c r="E66" s="27"/>
      <c r="F66" s="27"/>
      <c r="G66" s="27"/>
      <c r="H66" s="27"/>
      <c r="I66" s="27"/>
      <c r="J66" s="27"/>
      <c r="K66" s="27"/>
      <c r="L66" s="27"/>
      <c r="M66" s="27"/>
      <c r="N66" s="27"/>
      <c r="O66" s="27"/>
      <c r="P66" s="27"/>
    </row>
    <row r="67" spans="2:16" ht="30" customHeight="1" x14ac:dyDescent="0.2">
      <c r="B67" s="19"/>
      <c r="C67" s="278" t="s">
        <v>231</v>
      </c>
      <c r="D67" s="278"/>
      <c r="E67" s="278"/>
      <c r="F67" s="278"/>
      <c r="G67" s="278"/>
      <c r="H67" s="278"/>
      <c r="I67" s="278"/>
      <c r="J67" s="278"/>
      <c r="K67" s="278"/>
      <c r="L67" s="278"/>
      <c r="M67" s="278"/>
      <c r="N67" s="278"/>
      <c r="O67" s="278"/>
      <c r="P67" s="278"/>
    </row>
    <row r="68" spans="2:16" ht="12" customHeight="1" x14ac:dyDescent="0.2">
      <c r="B68" s="19"/>
      <c r="C68" s="27"/>
      <c r="D68" s="27"/>
      <c r="E68" s="27"/>
      <c r="F68" s="27"/>
      <c r="G68" s="27"/>
      <c r="H68" s="27"/>
      <c r="I68" s="27"/>
      <c r="J68" s="27"/>
      <c r="K68" s="27"/>
      <c r="L68" s="27"/>
      <c r="M68" s="27"/>
      <c r="N68" s="27"/>
      <c r="O68" s="27"/>
      <c r="P68" s="27"/>
    </row>
    <row r="69" spans="2:16" ht="12" customHeight="1" x14ac:dyDescent="0.2">
      <c r="B69" s="19"/>
      <c r="C69" s="11"/>
      <c r="D69" s="11"/>
      <c r="E69" s="11"/>
      <c r="F69" s="266" t="s">
        <v>99</v>
      </c>
      <c r="G69" s="266"/>
      <c r="H69" s="266"/>
      <c r="I69" s="266"/>
      <c r="J69" s="266"/>
      <c r="K69" s="266" t="s">
        <v>100</v>
      </c>
      <c r="L69" s="266"/>
      <c r="M69" s="266"/>
      <c r="O69" s="11"/>
      <c r="P69" s="11"/>
    </row>
    <row r="70" spans="2:16" ht="12" customHeight="1" x14ac:dyDescent="0.2">
      <c r="B70" s="19"/>
      <c r="C70" s="11"/>
      <c r="D70" s="11"/>
      <c r="E70" s="11"/>
      <c r="F70" s="242" t="s">
        <v>450</v>
      </c>
      <c r="G70" s="242"/>
      <c r="H70" s="242"/>
      <c r="I70" s="242"/>
      <c r="J70" s="242"/>
      <c r="K70" s="243">
        <v>22283.88</v>
      </c>
      <c r="L70" s="244"/>
      <c r="M70" s="244"/>
      <c r="O70" s="11"/>
      <c r="P70" s="11"/>
    </row>
    <row r="71" spans="2:16" ht="12" customHeight="1" x14ac:dyDescent="0.2">
      <c r="B71" s="19"/>
      <c r="C71" s="11"/>
      <c r="D71" s="11"/>
      <c r="E71" s="11"/>
      <c r="F71" s="242" t="s">
        <v>451</v>
      </c>
      <c r="G71" s="242"/>
      <c r="H71" s="242"/>
      <c r="I71" s="242"/>
      <c r="J71" s="242"/>
      <c r="K71" s="243">
        <v>5832.45</v>
      </c>
      <c r="L71" s="244"/>
      <c r="M71" s="244"/>
      <c r="O71" s="11"/>
      <c r="P71" s="11"/>
    </row>
    <row r="72" spans="2:16" ht="12" customHeight="1" x14ac:dyDescent="0.2">
      <c r="B72" s="19"/>
      <c r="C72" s="11"/>
      <c r="D72" s="11"/>
      <c r="E72" s="11"/>
      <c r="F72" s="242" t="s">
        <v>452</v>
      </c>
      <c r="G72" s="242"/>
      <c r="H72" s="242"/>
      <c r="I72" s="242"/>
      <c r="J72" s="242"/>
      <c r="K72" s="243">
        <v>20063238.829999998</v>
      </c>
      <c r="L72" s="244"/>
      <c r="M72" s="244"/>
      <c r="O72" s="11"/>
      <c r="P72" s="11"/>
    </row>
    <row r="73" spans="2:16" ht="12" customHeight="1" x14ac:dyDescent="0.2">
      <c r="B73" s="19"/>
      <c r="C73" s="11"/>
      <c r="D73" s="11"/>
      <c r="E73" s="11"/>
      <c r="F73" s="253" t="s">
        <v>453</v>
      </c>
      <c r="G73" s="254"/>
      <c r="H73" s="254"/>
      <c r="I73" s="254"/>
      <c r="J73" s="255"/>
      <c r="K73" s="256">
        <v>3335912.38</v>
      </c>
      <c r="L73" s="257"/>
      <c r="M73" s="258"/>
      <c r="O73" s="11"/>
      <c r="P73" s="11"/>
    </row>
    <row r="74" spans="2:16" ht="12" customHeight="1" x14ac:dyDescent="0.2">
      <c r="B74" s="19"/>
      <c r="C74" s="11"/>
      <c r="D74" s="11"/>
      <c r="E74" s="11"/>
      <c r="F74" s="245" t="s">
        <v>230</v>
      </c>
      <c r="G74" s="246"/>
      <c r="H74" s="246"/>
      <c r="I74" s="246"/>
      <c r="J74" s="247"/>
      <c r="K74" s="259">
        <f>SUM(K70:M73)</f>
        <v>23427267.539999995</v>
      </c>
      <c r="L74" s="260"/>
      <c r="M74" s="261"/>
      <c r="O74" s="11"/>
      <c r="P74" s="11"/>
    </row>
    <row r="75" spans="2:16" ht="12" customHeight="1" x14ac:dyDescent="0.2">
      <c r="B75" s="19"/>
      <c r="C75" s="11"/>
      <c r="D75" s="11"/>
      <c r="E75" s="11"/>
      <c r="F75" s="11"/>
      <c r="G75" s="11"/>
      <c r="H75" s="11"/>
      <c r="I75" s="11"/>
      <c r="J75" s="11"/>
      <c r="K75" s="11"/>
      <c r="L75" s="11"/>
      <c r="M75" s="11"/>
      <c r="N75" s="11"/>
      <c r="O75" s="11"/>
      <c r="P75" s="11"/>
    </row>
    <row r="76" spans="2:16" ht="12" customHeight="1" x14ac:dyDescent="0.2">
      <c r="B76" s="19"/>
      <c r="C76" s="28" t="s">
        <v>102</v>
      </c>
      <c r="D76" s="27"/>
      <c r="E76" s="27"/>
      <c r="F76" s="27"/>
      <c r="G76" s="27"/>
      <c r="H76" s="27"/>
      <c r="I76" s="27"/>
      <c r="J76" s="27"/>
      <c r="K76" s="27"/>
      <c r="L76" s="27"/>
      <c r="M76" s="27"/>
      <c r="N76" s="27"/>
      <c r="O76" s="27"/>
      <c r="P76" s="27"/>
    </row>
    <row r="77" spans="2:16" ht="12" customHeight="1" x14ac:dyDescent="0.2">
      <c r="B77" s="19"/>
      <c r="C77" s="28"/>
      <c r="D77" s="27"/>
      <c r="E77" s="27"/>
      <c r="F77" s="27"/>
      <c r="G77" s="27"/>
      <c r="H77" s="27"/>
      <c r="I77" s="27"/>
      <c r="J77" s="27"/>
      <c r="K77" s="27"/>
      <c r="L77" s="27"/>
      <c r="M77" s="27"/>
      <c r="N77" s="27"/>
      <c r="O77" s="27"/>
      <c r="P77" s="27"/>
    </row>
    <row r="78" spans="2:16" ht="12" customHeight="1" x14ac:dyDescent="0.2">
      <c r="B78" s="19"/>
      <c r="C78" s="262" t="s">
        <v>107</v>
      </c>
      <c r="D78" s="262"/>
      <c r="E78" s="262"/>
      <c r="F78" s="262"/>
      <c r="G78" s="262"/>
      <c r="H78" s="262"/>
      <c r="I78" s="262"/>
      <c r="J78" s="262"/>
      <c r="K78" s="262"/>
      <c r="L78" s="262"/>
      <c r="M78" s="262"/>
      <c r="N78" s="262"/>
      <c r="O78" s="262"/>
      <c r="P78" s="262"/>
    </row>
    <row r="79" spans="2:16" ht="12" customHeight="1" x14ac:dyDescent="0.2">
      <c r="B79" s="19"/>
      <c r="C79" s="11"/>
      <c r="D79" s="11"/>
      <c r="E79" s="11"/>
      <c r="F79" s="11"/>
      <c r="G79" s="11"/>
      <c r="H79" s="11"/>
      <c r="I79" s="11"/>
      <c r="J79" s="11"/>
      <c r="K79" s="11"/>
      <c r="L79" s="11"/>
      <c r="M79" s="11"/>
      <c r="N79" s="11"/>
      <c r="O79" s="11"/>
      <c r="P79" s="11"/>
    </row>
    <row r="80" spans="2:16" ht="12" customHeight="1" x14ac:dyDescent="0.2">
      <c r="B80" s="19"/>
      <c r="C80" s="11"/>
      <c r="D80" s="11"/>
      <c r="E80" s="11"/>
      <c r="F80" s="266" t="s">
        <v>99</v>
      </c>
      <c r="G80" s="266"/>
      <c r="H80" s="266"/>
      <c r="I80" s="266"/>
      <c r="J80" s="266"/>
      <c r="K80" s="266" t="s">
        <v>100</v>
      </c>
      <c r="L80" s="266"/>
      <c r="M80" s="266"/>
      <c r="O80" s="11"/>
      <c r="P80" s="11"/>
    </row>
    <row r="81" spans="1:31" ht="12" customHeight="1" x14ac:dyDescent="0.2">
      <c r="B81" s="19"/>
      <c r="C81" s="11"/>
      <c r="D81" s="11"/>
      <c r="E81" s="11"/>
      <c r="F81" s="242" t="s">
        <v>454</v>
      </c>
      <c r="G81" s="242"/>
      <c r="H81" s="242"/>
      <c r="I81" s="242"/>
      <c r="J81" s="242"/>
      <c r="K81" s="243">
        <v>532264.93999999994</v>
      </c>
      <c r="L81" s="244"/>
      <c r="M81" s="244"/>
      <c r="O81" s="11"/>
      <c r="P81" s="11"/>
    </row>
    <row r="82" spans="1:31" ht="12" customHeight="1" x14ac:dyDescent="0.2">
      <c r="B82" s="19"/>
      <c r="C82" s="11"/>
      <c r="D82" s="11"/>
      <c r="E82" s="11"/>
      <c r="F82" s="242" t="s">
        <v>525</v>
      </c>
      <c r="G82" s="242"/>
      <c r="H82" s="242"/>
      <c r="I82" s="242"/>
      <c r="J82" s="242"/>
      <c r="K82" s="243">
        <v>230000</v>
      </c>
      <c r="L82" s="244"/>
      <c r="M82" s="244"/>
      <c r="O82" s="11"/>
      <c r="P82" s="11"/>
    </row>
    <row r="83" spans="1:31" ht="12" customHeight="1" x14ac:dyDescent="0.2">
      <c r="B83" s="19"/>
      <c r="C83" s="11"/>
      <c r="D83" s="11"/>
      <c r="E83" s="11"/>
      <c r="F83" s="245" t="s">
        <v>97</v>
      </c>
      <c r="G83" s="246"/>
      <c r="H83" s="246"/>
      <c r="I83" s="246"/>
      <c r="J83" s="247"/>
      <c r="K83" s="259">
        <f>SUM(K81:M82)</f>
        <v>762264.94</v>
      </c>
      <c r="L83" s="260"/>
      <c r="M83" s="261"/>
      <c r="O83" s="11"/>
      <c r="P83" s="11"/>
    </row>
    <row r="84" spans="1:31" ht="12" customHeight="1" x14ac:dyDescent="0.2">
      <c r="B84" s="19"/>
      <c r="C84" s="11"/>
      <c r="D84" s="11"/>
      <c r="E84" s="11"/>
      <c r="F84" s="11"/>
      <c r="G84" s="11"/>
      <c r="H84" s="11"/>
      <c r="I84" s="11"/>
      <c r="J84" s="11"/>
      <c r="K84" s="11"/>
      <c r="L84" s="11"/>
      <c r="M84" s="11"/>
      <c r="N84" s="11"/>
      <c r="O84" s="11"/>
      <c r="P84" s="11"/>
    </row>
    <row r="85" spans="1:31" ht="12" customHeight="1" x14ac:dyDescent="0.2">
      <c r="A85" s="2"/>
      <c r="B85" s="26" t="s">
        <v>93</v>
      </c>
      <c r="C85" s="2" t="s">
        <v>13</v>
      </c>
    </row>
    <row r="86" spans="1:31" ht="12" customHeight="1" x14ac:dyDescent="0.2">
      <c r="A86" s="2"/>
      <c r="B86" s="26"/>
      <c r="C86" s="2"/>
    </row>
    <row r="87" spans="1:31" s="25" customFormat="1" ht="23.25" customHeight="1" x14ac:dyDescent="0.2">
      <c r="A87" s="29"/>
      <c r="B87" s="107"/>
      <c r="C87" s="282" t="s">
        <v>392</v>
      </c>
      <c r="D87" s="282"/>
      <c r="E87" s="282"/>
      <c r="F87" s="282"/>
      <c r="G87" s="282"/>
      <c r="H87" s="282"/>
      <c r="I87" s="282"/>
      <c r="J87" s="282"/>
      <c r="K87" s="282"/>
      <c r="L87" s="282"/>
      <c r="M87" s="282"/>
      <c r="N87" s="282"/>
      <c r="O87" s="282"/>
      <c r="P87" s="282"/>
      <c r="S87" s="7"/>
      <c r="T87" s="7"/>
      <c r="U87" s="7"/>
      <c r="V87" s="7"/>
      <c r="W87" s="7"/>
      <c r="X87" s="7"/>
      <c r="Y87" s="7"/>
      <c r="Z87" s="7"/>
      <c r="AA87" s="7"/>
      <c r="AB87" s="7"/>
      <c r="AC87" s="7"/>
      <c r="AD87" s="7"/>
      <c r="AE87" s="7"/>
    </row>
    <row r="88" spans="1:31" ht="12" customHeight="1" x14ac:dyDescent="0.2">
      <c r="A88" s="6"/>
      <c r="B88" s="17"/>
      <c r="C88" s="6"/>
      <c r="D88" s="6"/>
      <c r="E88" s="6"/>
      <c r="F88" s="6"/>
      <c r="G88" s="6"/>
      <c r="H88" s="6"/>
      <c r="I88" s="6"/>
      <c r="J88" s="6"/>
      <c r="K88" s="6"/>
      <c r="L88" s="6"/>
      <c r="M88" s="6"/>
      <c r="N88" s="6"/>
      <c r="O88" s="6"/>
      <c r="P88" s="6"/>
    </row>
    <row r="89" spans="1:31" ht="12" customHeight="1" x14ac:dyDescent="0.2">
      <c r="A89" s="6"/>
      <c r="B89" s="17"/>
      <c r="C89" s="263" t="s">
        <v>95</v>
      </c>
      <c r="D89" s="264"/>
      <c r="E89" s="264"/>
      <c r="F89" s="264"/>
      <c r="G89" s="264"/>
      <c r="H89" s="264"/>
      <c r="I89" s="264"/>
      <c r="J89" s="263">
        <v>2024</v>
      </c>
      <c r="K89" s="264"/>
      <c r="L89" s="265"/>
      <c r="M89" s="263">
        <v>2023</v>
      </c>
      <c r="N89" s="264"/>
      <c r="O89" s="265"/>
    </row>
    <row r="90" spans="1:31" ht="12" customHeight="1" x14ac:dyDescent="0.2">
      <c r="A90" s="6"/>
      <c r="B90" s="17"/>
      <c r="C90" s="248" t="s">
        <v>419</v>
      </c>
      <c r="D90" s="249"/>
      <c r="E90" s="249"/>
      <c r="F90" s="249"/>
      <c r="G90" s="249"/>
      <c r="H90" s="249"/>
      <c r="I90" s="249"/>
      <c r="J90" s="250">
        <v>2393392.9300000002</v>
      </c>
      <c r="K90" s="251"/>
      <c r="L90" s="252"/>
      <c r="M90" s="250">
        <v>7821784.7599999998</v>
      </c>
      <c r="N90" s="251"/>
      <c r="O90" s="252"/>
    </row>
    <row r="91" spans="1:31" ht="12" customHeight="1" x14ac:dyDescent="0.2">
      <c r="A91" s="6"/>
      <c r="B91" s="17"/>
      <c r="C91" s="248" t="s">
        <v>455</v>
      </c>
      <c r="D91" s="249"/>
      <c r="E91" s="249"/>
      <c r="F91" s="249"/>
      <c r="G91" s="249"/>
      <c r="H91" s="249"/>
      <c r="I91" s="249"/>
      <c r="J91" s="250">
        <v>16366667.68</v>
      </c>
      <c r="K91" s="251"/>
      <c r="L91" s="252"/>
      <c r="M91" s="250">
        <v>17580707.050000001</v>
      </c>
      <c r="N91" s="251"/>
      <c r="O91" s="252"/>
    </row>
    <row r="92" spans="1:31" ht="12" customHeight="1" x14ac:dyDescent="0.2">
      <c r="A92" s="6"/>
      <c r="B92" s="17"/>
      <c r="C92" s="248" t="s">
        <v>456</v>
      </c>
      <c r="D92" s="249"/>
      <c r="E92" s="249"/>
      <c r="F92" s="249"/>
      <c r="G92" s="249"/>
      <c r="H92" s="249"/>
      <c r="I92" s="249"/>
      <c r="J92" s="250">
        <v>9254076.1300000008</v>
      </c>
      <c r="K92" s="251"/>
      <c r="L92" s="252"/>
      <c r="M92" s="250">
        <v>6964012.0700000003</v>
      </c>
      <c r="N92" s="251"/>
      <c r="O92" s="252"/>
    </row>
    <row r="93" spans="1:31" ht="12" customHeight="1" x14ac:dyDescent="0.2">
      <c r="A93" s="6"/>
      <c r="B93" s="17"/>
      <c r="C93" s="248" t="s">
        <v>457</v>
      </c>
      <c r="D93" s="249"/>
      <c r="E93" s="249"/>
      <c r="F93" s="249"/>
      <c r="G93" s="249"/>
      <c r="H93" s="249"/>
      <c r="I93" s="249"/>
      <c r="J93" s="250">
        <v>3012558.08</v>
      </c>
      <c r="K93" s="251"/>
      <c r="L93" s="252"/>
      <c r="M93" s="250">
        <v>3009558.36</v>
      </c>
      <c r="N93" s="251"/>
      <c r="O93" s="252"/>
    </row>
    <row r="94" spans="1:31" ht="12" customHeight="1" x14ac:dyDescent="0.2">
      <c r="A94" s="6"/>
      <c r="B94" s="17"/>
      <c r="C94" s="248" t="s">
        <v>458</v>
      </c>
      <c r="D94" s="249"/>
      <c r="E94" s="249"/>
      <c r="F94" s="249"/>
      <c r="G94" s="249"/>
      <c r="H94" s="249"/>
      <c r="I94" s="414"/>
      <c r="J94" s="250">
        <v>0</v>
      </c>
      <c r="K94" s="412"/>
      <c r="L94" s="413"/>
      <c r="M94" s="250">
        <v>0</v>
      </c>
      <c r="N94" s="412"/>
      <c r="O94" s="413"/>
    </row>
    <row r="95" spans="1:31" ht="21.75" customHeight="1" x14ac:dyDescent="0.2">
      <c r="A95" s="6"/>
      <c r="B95" s="17"/>
      <c r="C95" s="305" t="s">
        <v>232</v>
      </c>
      <c r="D95" s="306"/>
      <c r="E95" s="306"/>
      <c r="F95" s="306"/>
      <c r="G95" s="306"/>
      <c r="H95" s="306"/>
      <c r="I95" s="306"/>
      <c r="J95" s="307">
        <f>SUM(J90:L94)</f>
        <v>31026694.82</v>
      </c>
      <c r="K95" s="308"/>
      <c r="L95" s="309"/>
      <c r="M95" s="307">
        <f>SUM(M90:O94)</f>
        <v>35376062.240000002</v>
      </c>
      <c r="N95" s="308"/>
      <c r="O95" s="309"/>
    </row>
    <row r="96" spans="1:31" ht="21.75" customHeight="1" x14ac:dyDescent="0.2">
      <c r="A96" s="6"/>
      <c r="B96" s="17"/>
      <c r="C96" s="6"/>
      <c r="D96" s="6"/>
      <c r="E96" s="6"/>
      <c r="F96" s="6"/>
      <c r="G96" s="6"/>
      <c r="H96" s="6"/>
      <c r="I96" s="6"/>
      <c r="J96" s="6"/>
      <c r="K96" s="6"/>
      <c r="L96" s="6"/>
      <c r="M96" s="6"/>
      <c r="N96" s="6"/>
      <c r="O96" s="6"/>
      <c r="P96" s="6"/>
    </row>
    <row r="97" spans="1:16" s="136" customFormat="1" ht="21.75" customHeight="1" x14ac:dyDescent="0.2">
      <c r="A97" s="6"/>
      <c r="B97" s="17"/>
      <c r="C97" s="430" t="s">
        <v>579</v>
      </c>
      <c r="D97" s="430"/>
      <c r="E97" s="430"/>
      <c r="F97" s="430"/>
      <c r="G97" s="430"/>
      <c r="H97" s="430"/>
      <c r="I97" s="430"/>
      <c r="J97" s="430"/>
      <c r="K97" s="430"/>
      <c r="L97" s="430"/>
      <c r="M97" s="430"/>
      <c r="N97" s="430"/>
      <c r="O97" s="430"/>
      <c r="P97" s="6"/>
    </row>
    <row r="98" spans="1:16" ht="12" customHeight="1" x14ac:dyDescent="0.2">
      <c r="A98" s="6"/>
      <c r="B98" s="17"/>
      <c r="C98" s="27" t="s">
        <v>103</v>
      </c>
      <c r="D98" s="6"/>
      <c r="E98" s="6"/>
      <c r="F98" s="6"/>
      <c r="G98" s="6"/>
      <c r="H98" s="6"/>
      <c r="I98" s="6"/>
      <c r="J98" s="6"/>
      <c r="K98" s="6"/>
      <c r="L98" s="6"/>
      <c r="M98" s="6"/>
      <c r="N98" s="6"/>
      <c r="O98" s="6"/>
      <c r="P98" s="6"/>
    </row>
    <row r="99" spans="1:16" ht="27.75" customHeight="1" x14ac:dyDescent="0.2">
      <c r="A99" s="6"/>
      <c r="B99" s="17"/>
      <c r="C99" s="372" t="s">
        <v>393</v>
      </c>
      <c r="D99" s="372"/>
      <c r="E99" s="372"/>
      <c r="F99" s="372"/>
      <c r="G99" s="372"/>
      <c r="H99" s="372"/>
      <c r="I99" s="372"/>
      <c r="J99" s="372"/>
      <c r="K99" s="372"/>
      <c r="L99" s="372"/>
      <c r="M99" s="372"/>
      <c r="N99" s="372"/>
      <c r="O99" s="372"/>
      <c r="P99" s="372"/>
    </row>
    <row r="100" spans="1:16" ht="12" customHeight="1" x14ac:dyDescent="0.2">
      <c r="A100" s="6"/>
      <c r="B100" s="17"/>
      <c r="C100" s="6"/>
      <c r="D100" s="6"/>
      <c r="E100" s="6"/>
      <c r="F100" s="6"/>
      <c r="O100" s="6"/>
      <c r="P100" s="6"/>
    </row>
    <row r="101" spans="1:16" ht="12" customHeight="1" x14ac:dyDescent="0.2">
      <c r="A101" s="6"/>
      <c r="B101" s="17"/>
      <c r="C101" s="6"/>
      <c r="D101" s="6"/>
      <c r="E101" s="6"/>
      <c r="F101" s="266" t="s">
        <v>95</v>
      </c>
      <c r="G101" s="266"/>
      <c r="H101" s="266">
        <v>2024</v>
      </c>
      <c r="I101" s="266"/>
      <c r="J101" s="266"/>
      <c r="K101" s="266" t="s">
        <v>104</v>
      </c>
      <c r="L101" s="266"/>
      <c r="M101" s="266"/>
      <c r="O101" s="6"/>
      <c r="P101" s="6"/>
    </row>
    <row r="102" spans="1:16" ht="12" customHeight="1" x14ac:dyDescent="0.2">
      <c r="A102" s="6"/>
      <c r="B102" s="17"/>
      <c r="C102" s="6"/>
      <c r="D102" s="6"/>
      <c r="E102" s="6"/>
      <c r="F102" s="253" t="s">
        <v>459</v>
      </c>
      <c r="G102" s="255"/>
      <c r="H102" s="256">
        <v>37123.85</v>
      </c>
      <c r="I102" s="274"/>
      <c r="J102" s="275"/>
      <c r="K102" s="310">
        <f>H102/H106</f>
        <v>1.5510971698240958E-2</v>
      </c>
      <c r="L102" s="311"/>
      <c r="M102" s="312"/>
      <c r="O102" s="6"/>
      <c r="P102" s="6"/>
    </row>
    <row r="103" spans="1:16" ht="12" customHeight="1" x14ac:dyDescent="0.2">
      <c r="A103" s="6"/>
      <c r="B103" s="17"/>
      <c r="C103" s="6"/>
      <c r="D103" s="6"/>
      <c r="E103" s="6"/>
      <c r="F103" s="253" t="s">
        <v>460</v>
      </c>
      <c r="G103" s="255"/>
      <c r="H103" s="256">
        <v>-13111.24</v>
      </c>
      <c r="I103" s="274"/>
      <c r="J103" s="275"/>
      <c r="K103" s="310">
        <f>H103/H106</f>
        <v>-5.478097572553622E-3</v>
      </c>
      <c r="L103" s="311"/>
      <c r="M103" s="312"/>
      <c r="O103" s="6"/>
      <c r="P103" s="6"/>
    </row>
    <row r="104" spans="1:16" ht="12" customHeight="1" x14ac:dyDescent="0.2">
      <c r="A104" s="6"/>
      <c r="B104" s="17"/>
      <c r="C104" s="6"/>
      <c r="D104" s="6"/>
      <c r="E104" s="6"/>
      <c r="F104" s="253" t="s">
        <v>461</v>
      </c>
      <c r="G104" s="255"/>
      <c r="H104" s="256">
        <v>0</v>
      </c>
      <c r="I104" s="410"/>
      <c r="J104" s="411"/>
      <c r="K104" s="310">
        <f>H104/H106</f>
        <v>0</v>
      </c>
      <c r="L104" s="311"/>
      <c r="M104" s="312"/>
      <c r="O104" s="6"/>
      <c r="P104" s="6"/>
    </row>
    <row r="105" spans="1:16" ht="12" customHeight="1" x14ac:dyDescent="0.2">
      <c r="A105" s="6"/>
      <c r="B105" s="17"/>
      <c r="C105" s="6"/>
      <c r="D105" s="6"/>
      <c r="E105" s="6"/>
      <c r="F105" s="253" t="s">
        <v>462</v>
      </c>
      <c r="G105" s="255"/>
      <c r="H105" s="256">
        <v>2369380.3199999998</v>
      </c>
      <c r="I105" s="274"/>
      <c r="J105" s="275"/>
      <c r="K105" s="310">
        <f>H105/H106</f>
        <v>0.98996712587431268</v>
      </c>
      <c r="L105" s="311"/>
      <c r="M105" s="312"/>
      <c r="O105" s="6"/>
      <c r="P105" s="6"/>
    </row>
    <row r="106" spans="1:16" ht="23.25" customHeight="1" x14ac:dyDescent="0.2">
      <c r="A106" s="6"/>
      <c r="B106" s="17"/>
      <c r="C106" s="6"/>
      <c r="D106" s="6"/>
      <c r="E106" s="6"/>
      <c r="F106" s="299" t="s">
        <v>233</v>
      </c>
      <c r="G106" s="301"/>
      <c r="H106" s="268">
        <f>SUM(H102:J105)</f>
        <v>2393392.9299999997</v>
      </c>
      <c r="I106" s="269"/>
      <c r="J106" s="270"/>
      <c r="K106" s="316">
        <f>SUM(K102:M105)</f>
        <v>1</v>
      </c>
      <c r="L106" s="317"/>
      <c r="M106" s="318"/>
      <c r="O106" s="6"/>
      <c r="P106" s="6"/>
    </row>
    <row r="107" spans="1:16" ht="12" customHeight="1" x14ac:dyDescent="0.2">
      <c r="A107" s="6"/>
      <c r="B107" s="17"/>
      <c r="C107" s="6"/>
      <c r="D107" s="6"/>
      <c r="E107" s="6"/>
      <c r="F107" s="6"/>
      <c r="G107" s="6"/>
      <c r="H107" s="6"/>
      <c r="I107" s="6"/>
      <c r="J107" s="6"/>
      <c r="K107" s="6"/>
      <c r="L107" s="6"/>
      <c r="M107" s="6"/>
      <c r="N107" s="6"/>
      <c r="O107" s="6"/>
      <c r="P107" s="6"/>
    </row>
    <row r="108" spans="1:16" ht="12" customHeight="1" x14ac:dyDescent="0.2">
      <c r="A108" s="6"/>
      <c r="B108" s="17"/>
      <c r="C108" s="28" t="s">
        <v>105</v>
      </c>
      <c r="D108" s="27"/>
      <c r="E108" s="27"/>
      <c r="F108" s="27"/>
      <c r="G108" s="27"/>
      <c r="H108" s="27"/>
      <c r="I108" s="27"/>
      <c r="J108" s="27"/>
      <c r="K108" s="27"/>
      <c r="L108" s="27"/>
      <c r="M108" s="27"/>
      <c r="N108" s="27"/>
      <c r="O108" s="27"/>
      <c r="P108" s="27"/>
    </row>
    <row r="109" spans="1:16" ht="12" customHeight="1" x14ac:dyDescent="0.2">
      <c r="A109" s="6"/>
      <c r="B109" s="17"/>
      <c r="C109" s="28"/>
      <c r="D109" s="27"/>
      <c r="E109" s="27"/>
      <c r="F109" s="27"/>
      <c r="G109" s="27"/>
      <c r="H109" s="27"/>
      <c r="I109" s="27"/>
      <c r="J109" s="27"/>
      <c r="K109" s="27"/>
      <c r="L109" s="27"/>
      <c r="M109" s="27"/>
      <c r="N109" s="27"/>
      <c r="O109" s="27"/>
      <c r="P109" s="27"/>
    </row>
    <row r="110" spans="1:16" ht="12" customHeight="1" x14ac:dyDescent="0.2">
      <c r="A110" s="6"/>
      <c r="B110" s="17"/>
      <c r="C110" s="372" t="s">
        <v>394</v>
      </c>
      <c r="D110" s="372"/>
      <c r="E110" s="372"/>
      <c r="F110" s="372"/>
      <c r="G110" s="372"/>
      <c r="H110" s="372"/>
      <c r="I110" s="372"/>
      <c r="J110" s="372"/>
      <c r="K110" s="372"/>
      <c r="L110" s="372"/>
      <c r="M110" s="372"/>
      <c r="N110" s="372"/>
      <c r="O110" s="372"/>
      <c r="P110" s="372"/>
    </row>
    <row r="111" spans="1:16" ht="12" customHeight="1" x14ac:dyDescent="0.2">
      <c r="A111" s="6"/>
      <c r="B111" s="17"/>
      <c r="C111" s="371" t="s">
        <v>395</v>
      </c>
      <c r="D111" s="371"/>
      <c r="E111" s="371"/>
      <c r="F111" s="371"/>
      <c r="G111" s="371"/>
      <c r="H111" s="373">
        <f>$J$91</f>
        <v>16366667.68</v>
      </c>
      <c r="I111" s="373"/>
      <c r="J111" s="373"/>
      <c r="K111" s="27"/>
      <c r="L111" s="27"/>
      <c r="M111" s="27"/>
      <c r="N111" s="27"/>
      <c r="O111" s="27"/>
      <c r="P111" s="27"/>
    </row>
    <row r="112" spans="1:16" ht="12" customHeight="1" x14ac:dyDescent="0.2">
      <c r="A112" s="6"/>
      <c r="B112" s="17"/>
      <c r="C112" s="108"/>
      <c r="D112" s="108"/>
      <c r="E112" s="108"/>
      <c r="F112" s="108"/>
      <c r="G112" s="108"/>
      <c r="H112" s="109"/>
      <c r="I112" s="109"/>
      <c r="J112" s="109"/>
      <c r="K112" s="27"/>
      <c r="L112" s="27"/>
      <c r="M112" s="27"/>
      <c r="N112" s="27"/>
      <c r="O112" s="27"/>
      <c r="P112" s="27"/>
    </row>
    <row r="113" spans="1:33" ht="12" customHeight="1" x14ac:dyDescent="0.2">
      <c r="A113" s="6"/>
      <c r="B113" s="17"/>
      <c r="C113" s="28" t="s">
        <v>106</v>
      </c>
      <c r="D113" s="27"/>
      <c r="E113" s="27"/>
      <c r="F113" s="27"/>
      <c r="G113" s="27"/>
      <c r="H113" s="27"/>
      <c r="I113" s="27"/>
      <c r="J113" s="27"/>
      <c r="K113" s="27"/>
      <c r="L113" s="27"/>
      <c r="M113" s="27"/>
      <c r="N113" s="27"/>
      <c r="O113" s="27"/>
      <c r="P113" s="27"/>
    </row>
    <row r="114" spans="1:33" ht="12" customHeight="1" x14ac:dyDescent="0.2">
      <c r="A114" s="6"/>
      <c r="B114" s="17"/>
      <c r="C114" s="28"/>
      <c r="D114" s="27"/>
      <c r="E114" s="27"/>
      <c r="F114" s="27"/>
      <c r="G114" s="27"/>
      <c r="H114" s="27"/>
      <c r="I114" s="27"/>
      <c r="J114" s="27"/>
      <c r="K114" s="27"/>
      <c r="L114" s="27"/>
      <c r="M114" s="27"/>
      <c r="N114" s="27"/>
      <c r="O114" s="27"/>
      <c r="P114" s="27"/>
    </row>
    <row r="115" spans="1:33" x14ac:dyDescent="0.2">
      <c r="A115" s="6"/>
      <c r="B115" s="17"/>
      <c r="C115" s="278" t="s">
        <v>396</v>
      </c>
      <c r="D115" s="278"/>
      <c r="E115" s="278"/>
      <c r="F115" s="278"/>
      <c r="G115" s="278"/>
      <c r="H115" s="278"/>
      <c r="I115" s="278"/>
      <c r="J115" s="278"/>
      <c r="K115" s="278"/>
      <c r="L115" s="278"/>
      <c r="M115" s="278"/>
      <c r="N115" s="278"/>
      <c r="O115" s="278"/>
      <c r="P115" s="278"/>
    </row>
    <row r="116" spans="1:33" x14ac:dyDescent="0.2">
      <c r="A116" s="6"/>
      <c r="B116" s="17"/>
      <c r="C116" s="278"/>
      <c r="D116" s="278"/>
      <c r="E116" s="278"/>
      <c r="F116" s="278"/>
      <c r="G116" s="278"/>
      <c r="H116" s="278"/>
      <c r="I116" s="278"/>
      <c r="J116" s="278"/>
      <c r="K116" s="278"/>
      <c r="L116" s="278"/>
      <c r="M116" s="278"/>
      <c r="N116" s="278"/>
      <c r="O116" s="278"/>
      <c r="P116" s="278"/>
    </row>
    <row r="117" spans="1:33" ht="12" customHeight="1" x14ac:dyDescent="0.2">
      <c r="A117" s="6"/>
      <c r="B117" s="17"/>
      <c r="C117" s="372" t="s">
        <v>397</v>
      </c>
      <c r="D117" s="372"/>
      <c r="E117" s="372"/>
      <c r="F117" s="372"/>
      <c r="G117" s="372"/>
      <c r="H117" s="123">
        <f>$J$94</f>
        <v>0</v>
      </c>
      <c r="I117" s="110"/>
      <c r="J117" s="110"/>
      <c r="K117" s="110"/>
      <c r="L117" s="110"/>
      <c r="M117" s="110"/>
      <c r="N117" s="42"/>
      <c r="O117" s="42"/>
      <c r="P117" s="42"/>
    </row>
    <row r="118" spans="1:33" s="25" customFormat="1" ht="12" customHeight="1" x14ac:dyDescent="0.2">
      <c r="A118" s="29"/>
      <c r="B118" s="30"/>
      <c r="C118" s="29"/>
      <c r="D118" s="29"/>
      <c r="E118" s="29"/>
      <c r="F118" s="29"/>
      <c r="G118" s="29"/>
      <c r="H118" s="29"/>
      <c r="I118" s="29"/>
      <c r="J118" s="29"/>
      <c r="K118" s="29"/>
      <c r="L118" s="29"/>
      <c r="M118" s="29"/>
      <c r="N118" s="29"/>
      <c r="O118" s="29"/>
      <c r="P118" s="29"/>
    </row>
    <row r="119" spans="1:33" ht="12" customHeight="1" x14ac:dyDescent="0.2">
      <c r="A119" s="6"/>
      <c r="B119" s="26" t="s">
        <v>93</v>
      </c>
      <c r="C119" s="2" t="s">
        <v>14</v>
      </c>
      <c r="D119" s="6"/>
      <c r="E119" s="6"/>
      <c r="F119" s="6"/>
      <c r="G119" s="6"/>
      <c r="H119" s="6"/>
      <c r="I119" s="6"/>
      <c r="J119" s="6"/>
      <c r="K119" s="6"/>
      <c r="L119" s="6"/>
      <c r="M119" s="6"/>
      <c r="N119" s="6"/>
      <c r="O119" s="6"/>
      <c r="P119" s="6"/>
    </row>
    <row r="120" spans="1:33" ht="12" customHeight="1" x14ac:dyDescent="0.2">
      <c r="A120" s="6"/>
      <c r="B120" s="26"/>
      <c r="C120" s="2"/>
      <c r="D120" s="6"/>
      <c r="E120" s="6"/>
      <c r="F120" s="6"/>
      <c r="G120" s="6"/>
      <c r="H120" s="6"/>
      <c r="I120" s="6"/>
      <c r="J120" s="6"/>
      <c r="K120" s="6"/>
      <c r="L120" s="6"/>
      <c r="M120" s="6"/>
      <c r="N120" s="6"/>
      <c r="O120" s="6"/>
      <c r="P120" s="6"/>
    </row>
    <row r="121" spans="1:33" s="25" customFormat="1" ht="12" customHeight="1" x14ac:dyDescent="0.2">
      <c r="A121" s="34"/>
      <c r="B121" s="35"/>
      <c r="C121" s="267" t="s">
        <v>398</v>
      </c>
      <c r="D121" s="267"/>
      <c r="E121" s="267"/>
      <c r="F121" s="267"/>
      <c r="G121" s="267"/>
      <c r="H121" s="267"/>
      <c r="I121" s="267"/>
      <c r="J121" s="267"/>
      <c r="K121" s="267"/>
      <c r="L121" s="267"/>
      <c r="M121" s="267"/>
      <c r="N121" s="267"/>
      <c r="O121" s="267"/>
      <c r="P121" s="267"/>
    </row>
    <row r="122" spans="1:33" ht="12" customHeight="1" x14ac:dyDescent="0.2">
      <c r="A122" s="2"/>
      <c r="B122" s="19"/>
      <c r="C122" s="11"/>
      <c r="D122" s="11"/>
      <c r="E122" s="11"/>
      <c r="F122" s="11"/>
      <c r="G122" s="11"/>
      <c r="H122" s="11"/>
      <c r="I122" s="11"/>
      <c r="J122" s="11"/>
      <c r="K122" s="11"/>
      <c r="L122" s="11"/>
      <c r="M122" s="11"/>
      <c r="N122" s="11"/>
      <c r="O122" s="11"/>
      <c r="P122" s="11"/>
    </row>
    <row r="123" spans="1:33" ht="12" customHeight="1" x14ac:dyDescent="0.2">
      <c r="A123" s="13"/>
      <c r="B123" s="26" t="s">
        <v>93</v>
      </c>
      <c r="C123" s="2" t="s">
        <v>15</v>
      </c>
      <c r="D123" s="13"/>
      <c r="E123" s="13"/>
      <c r="F123" s="13"/>
      <c r="G123" s="13"/>
      <c r="H123" s="13"/>
      <c r="I123" s="13"/>
      <c r="J123" s="13"/>
      <c r="K123" s="13"/>
      <c r="L123" s="13"/>
      <c r="M123" s="13"/>
      <c r="N123" s="13"/>
      <c r="O123" s="13"/>
      <c r="P123" s="13"/>
    </row>
    <row r="124" spans="1:33" ht="12" customHeight="1" x14ac:dyDescent="0.2">
      <c r="A124" s="13"/>
      <c r="B124" s="26"/>
      <c r="C124" s="2"/>
      <c r="D124" s="13"/>
      <c r="E124" s="13"/>
      <c r="F124" s="13"/>
      <c r="G124" s="13"/>
      <c r="H124" s="13"/>
      <c r="I124" s="13"/>
      <c r="J124" s="13"/>
      <c r="K124" s="13"/>
      <c r="L124" s="13"/>
      <c r="M124" s="13"/>
      <c r="N124" s="13"/>
      <c r="O124" s="13"/>
      <c r="P124" s="13"/>
    </row>
    <row r="125" spans="1:33" s="25" customFormat="1" ht="24.75" customHeight="1" x14ac:dyDescent="0.2">
      <c r="A125" s="34"/>
      <c r="B125" s="35"/>
      <c r="C125" s="282" t="s">
        <v>526</v>
      </c>
      <c r="D125" s="282"/>
      <c r="E125" s="282"/>
      <c r="F125" s="282"/>
      <c r="G125" s="282"/>
      <c r="H125" s="282"/>
      <c r="I125" s="282"/>
      <c r="J125" s="282"/>
      <c r="K125" s="282"/>
      <c r="L125" s="282"/>
      <c r="M125" s="282"/>
      <c r="N125" s="282"/>
      <c r="O125" s="282"/>
      <c r="P125" s="282"/>
    </row>
    <row r="126" spans="1:33" s="25" customFormat="1" ht="12" customHeight="1" x14ac:dyDescent="0.2">
      <c r="A126" s="24"/>
      <c r="B126" s="36"/>
      <c r="C126" s="282" t="s">
        <v>399</v>
      </c>
      <c r="D126" s="282"/>
      <c r="E126" s="282"/>
      <c r="F126" s="282"/>
      <c r="G126" s="112">
        <f>$K$74</f>
        <v>23427267.539999995</v>
      </c>
      <c r="H126" s="111"/>
      <c r="I126" s="111"/>
      <c r="J126" s="111"/>
      <c r="K126" s="111"/>
      <c r="L126" s="111"/>
      <c r="M126" s="111"/>
      <c r="N126" s="111"/>
      <c r="O126" s="111"/>
      <c r="P126" s="111"/>
      <c r="S126" s="7"/>
      <c r="T126" s="7"/>
      <c r="U126" s="7"/>
      <c r="V126" s="7"/>
      <c r="W126" s="7"/>
      <c r="X126" s="7"/>
      <c r="Y126" s="7"/>
      <c r="Z126" s="7"/>
      <c r="AA126" s="7"/>
      <c r="AB126" s="7"/>
      <c r="AC126" s="7"/>
      <c r="AD126" s="7"/>
      <c r="AE126" s="7"/>
      <c r="AF126" s="7"/>
      <c r="AG126" s="7"/>
    </row>
    <row r="127" spans="1:33" s="25" customFormat="1" ht="12" customHeight="1" x14ac:dyDescent="0.2">
      <c r="A127" s="24"/>
      <c r="B127" s="36"/>
      <c r="C127" s="29"/>
      <c r="D127" s="29"/>
      <c r="E127" s="29"/>
      <c r="F127" s="29"/>
      <c r="G127" s="29"/>
      <c r="H127" s="29"/>
      <c r="I127" s="29"/>
      <c r="J127" s="29"/>
      <c r="K127" s="29"/>
      <c r="L127" s="29"/>
      <c r="M127" s="29"/>
      <c r="N127" s="29"/>
      <c r="O127" s="29"/>
      <c r="P127" s="29"/>
      <c r="S127" s="7"/>
      <c r="T127" s="7"/>
      <c r="U127" s="7"/>
      <c r="V127" s="7"/>
      <c r="W127" s="7"/>
      <c r="X127" s="7"/>
      <c r="Y127" s="7"/>
      <c r="Z127" s="7"/>
      <c r="AA127" s="7"/>
      <c r="AB127" s="7"/>
      <c r="AC127" s="7"/>
      <c r="AD127" s="7"/>
      <c r="AE127" s="7"/>
      <c r="AF127" s="7"/>
      <c r="AG127" s="7"/>
    </row>
    <row r="128" spans="1:33" ht="12" customHeight="1" x14ac:dyDescent="0.2">
      <c r="A128" s="11"/>
      <c r="B128" s="23"/>
      <c r="C128" s="14"/>
      <c r="D128" s="11"/>
      <c r="E128" s="11"/>
      <c r="F128" s="11"/>
      <c r="G128" s="11"/>
      <c r="H128" s="11"/>
      <c r="I128" s="11"/>
      <c r="J128" s="11"/>
      <c r="K128" s="11"/>
      <c r="L128" s="11"/>
      <c r="M128" s="11"/>
      <c r="N128" s="11"/>
      <c r="O128" s="11"/>
      <c r="P128" s="11"/>
    </row>
    <row r="129" spans="1:16" ht="12" customHeight="1" x14ac:dyDescent="0.2">
      <c r="A129" s="11"/>
      <c r="B129" s="26" t="s">
        <v>93</v>
      </c>
      <c r="C129" s="2" t="s">
        <v>16</v>
      </c>
      <c r="D129" s="11"/>
      <c r="E129" s="11"/>
      <c r="F129" s="11"/>
      <c r="G129" s="11"/>
      <c r="H129" s="11"/>
      <c r="I129" s="11"/>
      <c r="J129" s="11"/>
      <c r="K129" s="11"/>
      <c r="L129" s="11"/>
      <c r="M129" s="11"/>
      <c r="N129" s="11"/>
      <c r="O129" s="11"/>
      <c r="P129" s="11"/>
    </row>
    <row r="130" spans="1:16" ht="12" customHeight="1" x14ac:dyDescent="0.2">
      <c r="A130" s="11"/>
      <c r="B130" s="26"/>
      <c r="C130" s="2"/>
      <c r="D130" s="11"/>
      <c r="E130" s="11"/>
      <c r="F130" s="11"/>
      <c r="G130" s="11"/>
      <c r="H130" s="11"/>
      <c r="I130" s="11"/>
      <c r="J130" s="11"/>
      <c r="K130" s="11"/>
      <c r="L130" s="11"/>
      <c r="M130" s="11"/>
      <c r="N130" s="11"/>
      <c r="O130" s="11"/>
      <c r="P130" s="11"/>
    </row>
    <row r="131" spans="1:16" ht="12" customHeight="1" x14ac:dyDescent="0.2">
      <c r="B131" s="19"/>
      <c r="C131" s="31" t="s">
        <v>108</v>
      </c>
      <c r="D131" s="11"/>
      <c r="E131" s="11"/>
      <c r="F131" s="11"/>
      <c r="G131" s="11"/>
      <c r="H131" s="11"/>
      <c r="I131" s="11"/>
      <c r="J131" s="11"/>
      <c r="K131" s="11"/>
      <c r="L131" s="11"/>
      <c r="M131" s="11"/>
      <c r="N131" s="11"/>
      <c r="O131" s="11"/>
      <c r="P131" s="11"/>
    </row>
    <row r="132" spans="1:16" ht="12" customHeight="1" x14ac:dyDescent="0.2">
      <c r="B132" s="19"/>
      <c r="C132" s="31"/>
      <c r="D132" s="11"/>
      <c r="E132" s="11"/>
      <c r="F132" s="11"/>
      <c r="G132" s="11"/>
      <c r="H132" s="11"/>
      <c r="I132" s="11"/>
      <c r="J132" s="11"/>
      <c r="K132" s="11"/>
      <c r="L132" s="11"/>
      <c r="M132" s="11"/>
      <c r="N132" s="11"/>
      <c r="O132" s="11"/>
      <c r="P132" s="11"/>
    </row>
    <row r="133" spans="1:16" ht="12" customHeight="1" x14ac:dyDescent="0.2">
      <c r="B133" s="19"/>
      <c r="C133" s="27" t="s">
        <v>109</v>
      </c>
      <c r="D133" s="11"/>
      <c r="E133" s="11"/>
      <c r="F133" s="11"/>
      <c r="G133" s="11"/>
      <c r="H133" s="11"/>
      <c r="I133" s="11"/>
      <c r="J133" s="11"/>
      <c r="K133" s="11"/>
      <c r="L133" s="11"/>
      <c r="M133" s="11"/>
      <c r="N133" s="11"/>
      <c r="O133" s="11"/>
      <c r="P133" s="11"/>
    </row>
    <row r="134" spans="1:16" ht="12" customHeight="1" x14ac:dyDescent="0.2">
      <c r="B134" s="19"/>
      <c r="C134" s="11"/>
      <c r="D134" s="11"/>
      <c r="E134" s="11"/>
      <c r="F134" s="11"/>
      <c r="G134" s="11"/>
      <c r="H134" s="11"/>
      <c r="I134" s="11"/>
      <c r="J134" s="11"/>
      <c r="K134" s="11"/>
      <c r="L134" s="11"/>
      <c r="M134" s="11"/>
      <c r="N134" s="11"/>
      <c r="O134" s="11"/>
      <c r="P134" s="11"/>
    </row>
    <row r="135" spans="1:16" ht="12" customHeight="1" x14ac:dyDescent="0.2">
      <c r="B135" s="19"/>
      <c r="C135" s="284" t="s">
        <v>95</v>
      </c>
      <c r="D135" s="285"/>
      <c r="E135" s="285"/>
      <c r="F135" s="285"/>
      <c r="G135" s="285"/>
      <c r="H135" s="285"/>
      <c r="I135" s="285"/>
      <c r="J135" s="286"/>
      <c r="K135" s="319">
        <v>2024</v>
      </c>
      <c r="L135" s="319"/>
      <c r="M135" s="319"/>
      <c r="N135" s="319">
        <v>2023</v>
      </c>
      <c r="O135" s="319"/>
      <c r="P135" s="319"/>
    </row>
    <row r="136" spans="1:16" ht="12" customHeight="1" x14ac:dyDescent="0.2">
      <c r="B136" s="19"/>
      <c r="C136" s="242" t="s">
        <v>463</v>
      </c>
      <c r="D136" s="242"/>
      <c r="E136" s="242"/>
      <c r="F136" s="242"/>
      <c r="G136" s="242"/>
      <c r="H136" s="242"/>
      <c r="I136" s="242"/>
      <c r="J136" s="242"/>
      <c r="K136" s="243">
        <v>346282358</v>
      </c>
      <c r="L136" s="304"/>
      <c r="M136" s="304"/>
      <c r="N136" s="243">
        <v>305882358</v>
      </c>
      <c r="O136" s="304"/>
      <c r="P136" s="304"/>
    </row>
    <row r="137" spans="1:16" ht="12" customHeight="1" x14ac:dyDescent="0.2">
      <c r="B137" s="19"/>
      <c r="C137" s="242" t="s">
        <v>464</v>
      </c>
      <c r="D137" s="242"/>
      <c r="E137" s="242"/>
      <c r="F137" s="242"/>
      <c r="G137" s="242"/>
      <c r="H137" s="242"/>
      <c r="I137" s="242"/>
      <c r="J137" s="242"/>
      <c r="K137" s="243">
        <v>49253726.759999998</v>
      </c>
      <c r="L137" s="304"/>
      <c r="M137" s="304"/>
      <c r="N137" s="243">
        <v>49253726.759999998</v>
      </c>
      <c r="O137" s="304"/>
      <c r="P137" s="304"/>
    </row>
    <row r="138" spans="1:16" ht="12" customHeight="1" x14ac:dyDescent="0.2">
      <c r="B138" s="19"/>
      <c r="C138" s="242" t="s">
        <v>465</v>
      </c>
      <c r="D138" s="242"/>
      <c r="E138" s="242"/>
      <c r="F138" s="242"/>
      <c r="G138" s="242"/>
      <c r="H138" s="242"/>
      <c r="I138" s="242"/>
      <c r="J138" s="242"/>
      <c r="K138" s="243">
        <v>172836597.44999999</v>
      </c>
      <c r="L138" s="304"/>
      <c r="M138" s="304"/>
      <c r="N138" s="243">
        <v>185855797.71000001</v>
      </c>
      <c r="O138" s="304"/>
      <c r="P138" s="304"/>
    </row>
    <row r="139" spans="1:16" ht="12" customHeight="1" x14ac:dyDescent="0.2">
      <c r="B139" s="19"/>
      <c r="C139" s="242" t="s">
        <v>466</v>
      </c>
      <c r="D139" s="242"/>
      <c r="E139" s="242"/>
      <c r="F139" s="242"/>
      <c r="G139" s="242"/>
      <c r="H139" s="242"/>
      <c r="I139" s="242"/>
      <c r="J139" s="242"/>
      <c r="K139" s="243">
        <v>1644563.39</v>
      </c>
      <c r="L139" s="304"/>
      <c r="M139" s="304"/>
      <c r="N139" s="243">
        <v>1644563.39</v>
      </c>
      <c r="O139" s="304"/>
      <c r="P139" s="304"/>
    </row>
    <row r="140" spans="1:16" ht="12" customHeight="1" x14ac:dyDescent="0.2">
      <c r="B140" s="19"/>
      <c r="C140" s="242" t="s">
        <v>467</v>
      </c>
      <c r="D140" s="242"/>
      <c r="E140" s="242"/>
      <c r="F140" s="242"/>
      <c r="G140" s="242"/>
      <c r="H140" s="242"/>
      <c r="I140" s="242"/>
      <c r="J140" s="242"/>
      <c r="K140" s="243">
        <v>208800</v>
      </c>
      <c r="L140" s="304"/>
      <c r="M140" s="304"/>
      <c r="N140" s="243">
        <v>208800</v>
      </c>
      <c r="O140" s="304"/>
      <c r="P140" s="304"/>
    </row>
    <row r="141" spans="1:16" ht="12" customHeight="1" x14ac:dyDescent="0.2">
      <c r="B141" s="19"/>
      <c r="C141" s="245" t="s">
        <v>468</v>
      </c>
      <c r="D141" s="246"/>
      <c r="E141" s="246"/>
      <c r="F141" s="246"/>
      <c r="G141" s="246"/>
      <c r="H141" s="246"/>
      <c r="I141" s="246"/>
      <c r="J141" s="247"/>
      <c r="K141" s="302">
        <f>SUM(K136:M140)</f>
        <v>570226045.60000002</v>
      </c>
      <c r="L141" s="302"/>
      <c r="M141" s="302"/>
      <c r="N141" s="302">
        <f>SUM(N136:P140)</f>
        <v>542845245.86000001</v>
      </c>
      <c r="O141" s="302"/>
      <c r="P141" s="302"/>
    </row>
    <row r="142" spans="1:16" ht="12" customHeight="1" x14ac:dyDescent="0.2">
      <c r="B142" s="19"/>
      <c r="C142" s="11"/>
      <c r="D142" s="32"/>
      <c r="E142" s="32"/>
      <c r="F142" s="32"/>
      <c r="G142" s="32"/>
      <c r="H142" s="32"/>
      <c r="I142" s="32"/>
      <c r="J142" s="32"/>
      <c r="K142" s="32"/>
      <c r="L142" s="33"/>
      <c r="M142" s="33"/>
      <c r="N142" s="33"/>
      <c r="O142" s="33"/>
      <c r="P142" s="33"/>
    </row>
    <row r="143" spans="1:16" ht="12" customHeight="1" x14ac:dyDescent="0.2">
      <c r="B143" s="19"/>
      <c r="C143" s="28" t="s">
        <v>110</v>
      </c>
      <c r="D143" s="32"/>
      <c r="E143" s="32"/>
      <c r="F143" s="32"/>
      <c r="G143" s="32"/>
      <c r="H143" s="32"/>
      <c r="I143" s="32"/>
      <c r="J143" s="32"/>
      <c r="K143" s="32"/>
      <c r="L143" s="33"/>
      <c r="M143" s="33"/>
      <c r="N143" s="33"/>
      <c r="O143" s="33"/>
      <c r="P143" s="33"/>
    </row>
    <row r="144" spans="1:16" ht="12" customHeight="1" x14ac:dyDescent="0.2">
      <c r="B144" s="19"/>
      <c r="C144" s="28"/>
      <c r="D144" s="32"/>
      <c r="E144" s="32"/>
      <c r="F144" s="32"/>
      <c r="G144" s="32"/>
      <c r="H144" s="32"/>
      <c r="I144" s="32"/>
      <c r="J144" s="32"/>
      <c r="K144" s="32"/>
      <c r="L144" s="33"/>
      <c r="M144" s="33"/>
      <c r="N144" s="33"/>
      <c r="O144" s="33"/>
      <c r="P144" s="33"/>
    </row>
    <row r="145" spans="2:16" ht="12" customHeight="1" x14ac:dyDescent="0.2">
      <c r="B145" s="19"/>
      <c r="C145" s="27" t="s">
        <v>111</v>
      </c>
      <c r="D145" s="32"/>
      <c r="E145" s="32"/>
      <c r="F145" s="32"/>
      <c r="G145" s="32"/>
      <c r="H145" s="32"/>
      <c r="I145" s="32"/>
      <c r="J145" s="32"/>
      <c r="K145" s="32"/>
      <c r="L145" s="33"/>
      <c r="M145" s="33"/>
      <c r="N145" s="33"/>
      <c r="O145" s="33"/>
      <c r="P145" s="33"/>
    </row>
    <row r="146" spans="2:16" ht="12" customHeight="1" x14ac:dyDescent="0.2">
      <c r="B146" s="19"/>
      <c r="C146" s="11"/>
      <c r="D146" s="32"/>
      <c r="E146" s="32"/>
      <c r="F146" s="32"/>
      <c r="G146" s="32"/>
      <c r="H146" s="32"/>
      <c r="I146" s="32"/>
      <c r="J146" s="32"/>
      <c r="K146" s="32"/>
      <c r="L146" s="33"/>
      <c r="M146" s="33"/>
      <c r="N146" s="33"/>
      <c r="O146" s="33"/>
      <c r="P146" s="33"/>
    </row>
    <row r="147" spans="2:16" ht="12" customHeight="1" x14ac:dyDescent="0.2">
      <c r="B147" s="19"/>
      <c r="D147" s="303" t="s">
        <v>95</v>
      </c>
      <c r="E147" s="303"/>
      <c r="F147" s="303"/>
      <c r="G147" s="303"/>
      <c r="H147" s="303"/>
      <c r="I147" s="303"/>
      <c r="J147" s="319">
        <v>2024</v>
      </c>
      <c r="K147" s="319"/>
      <c r="L147" s="319"/>
      <c r="M147" s="319">
        <v>2023</v>
      </c>
      <c r="N147" s="319"/>
      <c r="O147" s="319"/>
    </row>
    <row r="148" spans="2:16" ht="12" customHeight="1" x14ac:dyDescent="0.2">
      <c r="B148" s="19"/>
      <c r="D148" s="242" t="s">
        <v>469</v>
      </c>
      <c r="E148" s="242"/>
      <c r="F148" s="242"/>
      <c r="G148" s="242"/>
      <c r="H148" s="242"/>
      <c r="I148" s="242"/>
      <c r="J148" s="243">
        <v>14138931.1</v>
      </c>
      <c r="K148" s="304"/>
      <c r="L148" s="304"/>
      <c r="M148" s="243">
        <v>13644778.49</v>
      </c>
      <c r="N148" s="304"/>
      <c r="O148" s="304"/>
    </row>
    <row r="149" spans="2:16" ht="12" customHeight="1" x14ac:dyDescent="0.2">
      <c r="B149" s="19"/>
      <c r="D149" s="242" t="s">
        <v>470</v>
      </c>
      <c r="E149" s="242"/>
      <c r="F149" s="242"/>
      <c r="G149" s="242"/>
      <c r="H149" s="242"/>
      <c r="I149" s="242"/>
      <c r="J149" s="243">
        <v>4432281.3</v>
      </c>
      <c r="K149" s="304"/>
      <c r="L149" s="304"/>
      <c r="M149" s="243">
        <v>2601911.14</v>
      </c>
      <c r="N149" s="304"/>
      <c r="O149" s="304"/>
    </row>
    <row r="150" spans="2:16" ht="12" customHeight="1" x14ac:dyDescent="0.2">
      <c r="B150" s="19"/>
      <c r="D150" s="242" t="s">
        <v>471</v>
      </c>
      <c r="E150" s="242"/>
      <c r="F150" s="242"/>
      <c r="G150" s="242"/>
      <c r="H150" s="242"/>
      <c r="I150" s="242"/>
      <c r="J150" s="243">
        <v>1167230.7</v>
      </c>
      <c r="K150" s="304"/>
      <c r="L150" s="304"/>
      <c r="M150" s="243">
        <v>1167230.7</v>
      </c>
      <c r="N150" s="304"/>
      <c r="O150" s="304"/>
    </row>
    <row r="151" spans="2:16" ht="12" customHeight="1" x14ac:dyDescent="0.2">
      <c r="B151" s="19"/>
      <c r="D151" s="242" t="s">
        <v>472</v>
      </c>
      <c r="E151" s="242"/>
      <c r="F151" s="242"/>
      <c r="G151" s="242"/>
      <c r="H151" s="242"/>
      <c r="I151" s="242"/>
      <c r="J151" s="243">
        <v>64295840.770000003</v>
      </c>
      <c r="K151" s="304"/>
      <c r="L151" s="304"/>
      <c r="M151" s="243">
        <v>48115901.079999998</v>
      </c>
      <c r="N151" s="304"/>
      <c r="O151" s="304"/>
    </row>
    <row r="152" spans="2:16" ht="12" customHeight="1" x14ac:dyDescent="0.2">
      <c r="B152" s="19"/>
      <c r="D152" s="242" t="s">
        <v>473</v>
      </c>
      <c r="E152" s="242"/>
      <c r="F152" s="242"/>
      <c r="G152" s="242"/>
      <c r="H152" s="242"/>
      <c r="I152" s="242"/>
      <c r="J152" s="243">
        <v>1199221.6100000001</v>
      </c>
      <c r="K152" s="304"/>
      <c r="L152" s="304"/>
      <c r="M152" s="243">
        <v>1199221.6100000001</v>
      </c>
      <c r="N152" s="304"/>
      <c r="O152" s="304"/>
    </row>
    <row r="153" spans="2:16" ht="12" customHeight="1" x14ac:dyDescent="0.2">
      <c r="B153" s="19"/>
      <c r="D153" s="242" t="s">
        <v>474</v>
      </c>
      <c r="E153" s="242"/>
      <c r="F153" s="242"/>
      <c r="G153" s="242"/>
      <c r="H153" s="242"/>
      <c r="I153" s="242"/>
      <c r="J153" s="243">
        <v>16823435.539999999</v>
      </c>
      <c r="K153" s="304"/>
      <c r="L153" s="304"/>
      <c r="M153" s="243">
        <v>16141697.77</v>
      </c>
      <c r="N153" s="304"/>
      <c r="O153" s="304"/>
    </row>
    <row r="154" spans="2:16" ht="12" customHeight="1" x14ac:dyDescent="0.2">
      <c r="B154" s="19"/>
      <c r="D154" s="242" t="s">
        <v>475</v>
      </c>
      <c r="E154" s="242"/>
      <c r="F154" s="242"/>
      <c r="G154" s="242"/>
      <c r="H154" s="242"/>
      <c r="I154" s="242"/>
      <c r="J154" s="243">
        <v>17250</v>
      </c>
      <c r="K154" s="304"/>
      <c r="L154" s="304"/>
      <c r="M154" s="243">
        <v>17250</v>
      </c>
      <c r="N154" s="304"/>
      <c r="O154" s="304"/>
    </row>
    <row r="155" spans="2:16" ht="12" customHeight="1" x14ac:dyDescent="0.2">
      <c r="B155" s="19"/>
      <c r="D155" s="242" t="s">
        <v>476</v>
      </c>
      <c r="E155" s="242"/>
      <c r="F155" s="242"/>
      <c r="G155" s="242"/>
      <c r="H155" s="242"/>
      <c r="I155" s="242"/>
      <c r="J155" s="243">
        <v>139200</v>
      </c>
      <c r="K155" s="304"/>
      <c r="L155" s="304"/>
      <c r="M155" s="243">
        <v>139200</v>
      </c>
      <c r="N155" s="304"/>
      <c r="O155" s="304"/>
    </row>
    <row r="156" spans="2:16" ht="12" customHeight="1" x14ac:dyDescent="0.2">
      <c r="B156" s="19"/>
      <c r="D156" s="326" t="s">
        <v>477</v>
      </c>
      <c r="E156" s="326"/>
      <c r="F156" s="326"/>
      <c r="G156" s="326"/>
      <c r="H156" s="326"/>
      <c r="I156" s="326"/>
      <c r="J156" s="302">
        <f>SUM(J148:L155)</f>
        <v>102213391.02000001</v>
      </c>
      <c r="K156" s="302"/>
      <c r="L156" s="302"/>
      <c r="M156" s="302">
        <f>SUM(M148:O155)</f>
        <v>83027190.789999992</v>
      </c>
      <c r="N156" s="302"/>
      <c r="O156" s="302"/>
    </row>
    <row r="157" spans="2:16" ht="12" customHeight="1" x14ac:dyDescent="0.2">
      <c r="B157" s="19"/>
      <c r="D157" s="242" t="s">
        <v>478</v>
      </c>
      <c r="E157" s="242"/>
      <c r="F157" s="242"/>
      <c r="G157" s="242"/>
      <c r="H157" s="242"/>
      <c r="I157" s="242"/>
      <c r="J157" s="243">
        <v>3245565</v>
      </c>
      <c r="K157" s="304"/>
      <c r="L157" s="304"/>
      <c r="M157" s="243">
        <v>3245565</v>
      </c>
      <c r="N157" s="304"/>
      <c r="O157" s="304"/>
    </row>
    <row r="158" spans="2:16" ht="12" customHeight="1" x14ac:dyDescent="0.2">
      <c r="B158" s="19"/>
      <c r="D158" s="242" t="s">
        <v>479</v>
      </c>
      <c r="E158" s="242"/>
      <c r="F158" s="242"/>
      <c r="G158" s="242"/>
      <c r="H158" s="242"/>
      <c r="I158" s="242"/>
      <c r="J158" s="243">
        <v>2921611.12</v>
      </c>
      <c r="K158" s="304"/>
      <c r="L158" s="304"/>
      <c r="M158" s="243">
        <v>2921611.12</v>
      </c>
      <c r="N158" s="304"/>
      <c r="O158" s="304"/>
    </row>
    <row r="159" spans="2:16" ht="12" customHeight="1" x14ac:dyDescent="0.2">
      <c r="B159" s="19"/>
      <c r="D159" s="326" t="s">
        <v>480</v>
      </c>
      <c r="E159" s="326"/>
      <c r="F159" s="326"/>
      <c r="G159" s="326"/>
      <c r="H159" s="326"/>
      <c r="I159" s="326"/>
      <c r="J159" s="302">
        <f>SUM(J157:L158)</f>
        <v>6167176.1200000001</v>
      </c>
      <c r="K159" s="302"/>
      <c r="L159" s="302"/>
      <c r="M159" s="302">
        <f>SUM(M157:O158)</f>
        <v>6167176.1200000001</v>
      </c>
      <c r="N159" s="302"/>
      <c r="O159" s="302"/>
    </row>
    <row r="160" spans="2:16" ht="12" customHeight="1" x14ac:dyDescent="0.2">
      <c r="B160" s="19"/>
      <c r="D160" s="242" t="s">
        <v>481</v>
      </c>
      <c r="E160" s="242"/>
      <c r="F160" s="242"/>
      <c r="G160" s="242"/>
      <c r="H160" s="242"/>
      <c r="I160" s="242"/>
      <c r="J160" s="243">
        <v>27295495.719999999</v>
      </c>
      <c r="K160" s="304"/>
      <c r="L160" s="304"/>
      <c r="M160" s="243">
        <v>27295495.719999999</v>
      </c>
      <c r="N160" s="304"/>
      <c r="O160" s="304"/>
    </row>
    <row r="161" spans="1:33" ht="12" customHeight="1" x14ac:dyDescent="0.2">
      <c r="B161" s="19"/>
      <c r="D161" s="242" t="s">
        <v>482</v>
      </c>
      <c r="E161" s="242"/>
      <c r="F161" s="242"/>
      <c r="G161" s="242"/>
      <c r="H161" s="242"/>
      <c r="I161" s="242"/>
      <c r="J161" s="243">
        <v>29248212.260000002</v>
      </c>
      <c r="K161" s="304"/>
      <c r="L161" s="304"/>
      <c r="M161" s="243">
        <v>29248212.260000002</v>
      </c>
      <c r="N161" s="304"/>
      <c r="O161" s="304"/>
    </row>
    <row r="162" spans="1:33" ht="12" customHeight="1" x14ac:dyDescent="0.2">
      <c r="B162" s="19"/>
      <c r="D162" s="242" t="s">
        <v>483</v>
      </c>
      <c r="E162" s="242"/>
      <c r="F162" s="242"/>
      <c r="G162" s="242"/>
      <c r="H162" s="242"/>
      <c r="I162" s="242"/>
      <c r="J162" s="243">
        <v>2731886.4</v>
      </c>
      <c r="K162" s="304"/>
      <c r="L162" s="304"/>
      <c r="M162" s="243">
        <v>2731886.4</v>
      </c>
      <c r="N162" s="304"/>
      <c r="O162" s="304"/>
    </row>
    <row r="163" spans="1:33" ht="22.5" customHeight="1" x14ac:dyDescent="0.2">
      <c r="B163" s="19"/>
      <c r="D163" s="320" t="s">
        <v>484</v>
      </c>
      <c r="E163" s="320"/>
      <c r="F163" s="320"/>
      <c r="G163" s="320"/>
      <c r="H163" s="320"/>
      <c r="I163" s="320"/>
      <c r="J163" s="302">
        <f>SUM(J160:L162)</f>
        <v>59275594.380000003</v>
      </c>
      <c r="K163" s="302"/>
      <c r="L163" s="302"/>
      <c r="M163" s="302">
        <f>SUM(M160:O162)</f>
        <v>59275594.380000003</v>
      </c>
      <c r="N163" s="302"/>
      <c r="O163" s="302"/>
    </row>
    <row r="164" spans="1:33" ht="12" customHeight="1" x14ac:dyDescent="0.2">
      <c r="B164" s="19"/>
      <c r="D164" s="245" t="s">
        <v>234</v>
      </c>
      <c r="E164" s="246"/>
      <c r="F164" s="246"/>
      <c r="G164" s="246"/>
      <c r="H164" s="246"/>
      <c r="I164" s="247"/>
      <c r="J164" s="302">
        <f>SUM(J156,J159,J163)</f>
        <v>167656161.52000001</v>
      </c>
      <c r="K164" s="302"/>
      <c r="L164" s="302"/>
      <c r="M164" s="302">
        <f>SUM(M156,M159,M163)</f>
        <v>148469961.28999999</v>
      </c>
      <c r="N164" s="302"/>
      <c r="O164" s="302"/>
    </row>
    <row r="165" spans="1:33" ht="12" customHeight="1" x14ac:dyDescent="0.2">
      <c r="B165" s="19"/>
      <c r="C165" s="11"/>
      <c r="D165" s="32"/>
      <c r="E165" s="32"/>
      <c r="F165" s="32"/>
      <c r="G165" s="32"/>
      <c r="H165" s="32"/>
      <c r="I165" s="32"/>
      <c r="J165" s="32"/>
      <c r="K165" s="32"/>
      <c r="L165" s="33"/>
      <c r="M165" s="33"/>
      <c r="N165" s="33"/>
      <c r="O165" s="33"/>
      <c r="P165" s="33"/>
    </row>
    <row r="166" spans="1:33" ht="12" customHeight="1" x14ac:dyDescent="0.2">
      <c r="B166" s="19"/>
      <c r="C166" s="28" t="s">
        <v>112</v>
      </c>
      <c r="D166" s="32"/>
      <c r="E166" s="32"/>
      <c r="F166" s="32"/>
      <c r="G166" s="32"/>
      <c r="H166" s="32"/>
      <c r="I166" s="32"/>
      <c r="J166" s="32"/>
      <c r="K166" s="32"/>
      <c r="L166" s="33"/>
      <c r="M166" s="33"/>
      <c r="N166" s="33"/>
      <c r="O166" s="33"/>
      <c r="P166" s="33"/>
    </row>
    <row r="167" spans="1:33" ht="12" customHeight="1" x14ac:dyDescent="0.2">
      <c r="B167" s="19"/>
      <c r="C167" s="28"/>
      <c r="D167" s="32"/>
      <c r="E167" s="32"/>
      <c r="F167" s="32"/>
      <c r="G167" s="32"/>
      <c r="H167" s="32"/>
      <c r="I167" s="32"/>
      <c r="J167" s="32"/>
      <c r="K167" s="32"/>
      <c r="L167" s="33"/>
      <c r="M167" s="33"/>
      <c r="N167" s="33"/>
      <c r="O167" s="33"/>
      <c r="P167" s="33"/>
    </row>
    <row r="168" spans="1:33" ht="12" customHeight="1" x14ac:dyDescent="0.2">
      <c r="B168" s="19"/>
      <c r="C168" s="27" t="s">
        <v>111</v>
      </c>
      <c r="D168" s="32"/>
      <c r="E168" s="32"/>
      <c r="F168" s="32"/>
      <c r="G168" s="32"/>
      <c r="H168" s="32"/>
      <c r="I168" s="32"/>
      <c r="J168" s="32"/>
      <c r="K168" s="32"/>
      <c r="L168" s="33"/>
      <c r="M168" s="33"/>
      <c r="N168" s="33"/>
      <c r="O168" s="33"/>
      <c r="P168" s="33"/>
    </row>
    <row r="169" spans="1:33" ht="12" customHeight="1" x14ac:dyDescent="0.2">
      <c r="B169" s="19"/>
      <c r="C169" s="11"/>
      <c r="D169" s="32"/>
      <c r="E169" s="32"/>
      <c r="F169" s="32"/>
      <c r="G169" s="32"/>
      <c r="H169" s="32"/>
      <c r="I169" s="32"/>
      <c r="J169" s="32"/>
      <c r="K169" s="32"/>
      <c r="L169" s="33"/>
      <c r="M169" s="33"/>
      <c r="N169" s="33"/>
      <c r="O169" s="33"/>
      <c r="P169" s="33"/>
    </row>
    <row r="170" spans="1:33" ht="12" customHeight="1" x14ac:dyDescent="0.2">
      <c r="B170" s="19"/>
      <c r="C170" s="11"/>
      <c r="D170" s="303" t="s">
        <v>95</v>
      </c>
      <c r="E170" s="303"/>
      <c r="F170" s="303"/>
      <c r="G170" s="303"/>
      <c r="H170" s="303"/>
      <c r="I170" s="303"/>
      <c r="J170" s="319">
        <v>2024</v>
      </c>
      <c r="K170" s="319"/>
      <c r="L170" s="319"/>
      <c r="M170" s="319">
        <v>2023</v>
      </c>
      <c r="N170" s="319"/>
      <c r="O170" s="319"/>
    </row>
    <row r="171" spans="1:33" ht="12" customHeight="1" x14ac:dyDescent="0.2">
      <c r="B171" s="19"/>
      <c r="C171" s="11"/>
      <c r="D171" s="242"/>
      <c r="E171" s="242"/>
      <c r="F171" s="242"/>
      <c r="G171" s="242"/>
      <c r="H171" s="242"/>
      <c r="I171" s="242"/>
      <c r="J171" s="243">
        <v>0</v>
      </c>
      <c r="K171" s="304"/>
      <c r="L171" s="304"/>
      <c r="M171" s="243">
        <v>0</v>
      </c>
      <c r="N171" s="304"/>
      <c r="O171" s="304"/>
    </row>
    <row r="172" spans="1:33" ht="12" customHeight="1" x14ac:dyDescent="0.2">
      <c r="B172" s="19"/>
      <c r="C172" s="11"/>
      <c r="D172" s="32"/>
      <c r="E172" s="32"/>
      <c r="F172" s="32"/>
      <c r="G172" s="32"/>
      <c r="H172" s="32"/>
      <c r="I172" s="32"/>
      <c r="J172" s="32"/>
      <c r="K172" s="32"/>
      <c r="L172" s="33"/>
      <c r="M172" s="33"/>
      <c r="N172" s="33"/>
      <c r="O172" s="33"/>
      <c r="P172" s="33"/>
    </row>
    <row r="173" spans="1:33" ht="12" customHeight="1" x14ac:dyDescent="0.2">
      <c r="A173" s="2"/>
      <c r="B173" s="26" t="s">
        <v>93</v>
      </c>
      <c r="C173" s="2" t="s">
        <v>17</v>
      </c>
    </row>
    <row r="174" spans="1:33" ht="12" customHeight="1" x14ac:dyDescent="0.2">
      <c r="A174" s="2"/>
      <c r="B174" s="26"/>
      <c r="C174" s="2"/>
    </row>
    <row r="175" spans="1:33" s="25" customFormat="1" ht="12" customHeight="1" x14ac:dyDescent="0.2">
      <c r="A175" s="34"/>
      <c r="B175" s="35"/>
      <c r="C175" s="282" t="s">
        <v>400</v>
      </c>
      <c r="D175" s="282"/>
      <c r="E175" s="282"/>
      <c r="F175" s="282"/>
      <c r="G175" s="282"/>
      <c r="H175" s="282"/>
      <c r="I175" s="282"/>
      <c r="J175" s="282"/>
      <c r="K175" s="282"/>
      <c r="L175" s="282"/>
      <c r="M175" s="282"/>
      <c r="N175" s="282"/>
      <c r="O175" s="282"/>
      <c r="P175" s="282"/>
      <c r="T175" s="7"/>
      <c r="U175" s="7"/>
      <c r="V175" s="7"/>
      <c r="W175" s="7"/>
      <c r="X175" s="7"/>
      <c r="Y175" s="7"/>
      <c r="Z175" s="7"/>
      <c r="AA175" s="7"/>
      <c r="AB175" s="7"/>
      <c r="AC175" s="7"/>
      <c r="AD175" s="7"/>
      <c r="AE175" s="7"/>
      <c r="AF175" s="7"/>
      <c r="AG175" s="7"/>
    </row>
    <row r="176" spans="1:33" ht="12" customHeight="1" x14ac:dyDescent="0.2">
      <c r="A176" s="13"/>
      <c r="B176" s="22"/>
      <c r="C176" s="6"/>
      <c r="D176" s="6"/>
      <c r="E176" s="6"/>
      <c r="F176" s="6"/>
      <c r="G176" s="6"/>
      <c r="H176" s="6"/>
      <c r="I176" s="6"/>
      <c r="J176" s="6"/>
      <c r="K176" s="6"/>
      <c r="L176" s="6"/>
      <c r="M176" s="6"/>
      <c r="N176" s="6"/>
      <c r="O176" s="6"/>
      <c r="P176" s="6"/>
    </row>
    <row r="177" spans="1:33" ht="12" customHeight="1" x14ac:dyDescent="0.2">
      <c r="A177" s="1"/>
      <c r="B177" s="26" t="s">
        <v>93</v>
      </c>
      <c r="C177" s="2" t="s">
        <v>18</v>
      </c>
    </row>
    <row r="178" spans="1:33" ht="12" customHeight="1" x14ac:dyDescent="0.2">
      <c r="A178" s="1"/>
      <c r="B178" s="26"/>
      <c r="C178" s="2"/>
    </row>
    <row r="179" spans="1:33" s="41" customFormat="1" ht="12" customHeight="1" x14ac:dyDescent="0.2">
      <c r="A179" s="44"/>
      <c r="B179" s="113"/>
      <c r="C179" s="290" t="s">
        <v>401</v>
      </c>
      <c r="D179" s="290"/>
      <c r="E179" s="290"/>
      <c r="F179" s="290"/>
      <c r="G179" s="290"/>
      <c r="H179" s="290"/>
      <c r="I179" s="290"/>
      <c r="J179" s="290"/>
      <c r="K179" s="290"/>
      <c r="L179" s="290"/>
      <c r="M179" s="290"/>
      <c r="N179" s="290"/>
      <c r="O179" s="290"/>
      <c r="P179" s="290"/>
      <c r="T179" s="7"/>
      <c r="U179" s="7"/>
      <c r="V179" s="7"/>
      <c r="W179" s="7"/>
      <c r="X179" s="7"/>
      <c r="Y179" s="7"/>
      <c r="Z179" s="7"/>
      <c r="AA179" s="7"/>
      <c r="AB179" s="7"/>
      <c r="AC179" s="7"/>
      <c r="AD179" s="7"/>
      <c r="AE179" s="7"/>
      <c r="AF179" s="7"/>
      <c r="AG179" s="7"/>
    </row>
    <row r="181" spans="1:33" ht="12" customHeight="1" x14ac:dyDescent="0.2">
      <c r="A181" s="2"/>
      <c r="B181" s="9" t="s">
        <v>113</v>
      </c>
    </row>
    <row r="182" spans="1:33" ht="12" customHeight="1" x14ac:dyDescent="0.2">
      <c r="A182" s="2"/>
      <c r="B182" s="9"/>
    </row>
    <row r="183" spans="1:33" ht="12" customHeight="1" x14ac:dyDescent="0.2">
      <c r="A183" s="10"/>
      <c r="B183" s="15"/>
      <c r="C183" s="278" t="s">
        <v>529</v>
      </c>
      <c r="D183" s="278"/>
      <c r="E183" s="278"/>
      <c r="F183" s="278"/>
      <c r="G183" s="278"/>
      <c r="H183" s="278"/>
      <c r="I183" s="278"/>
      <c r="J183" s="278"/>
      <c r="K183" s="278"/>
      <c r="L183" s="278"/>
      <c r="M183" s="278"/>
      <c r="N183" s="278"/>
      <c r="O183" s="278"/>
      <c r="P183" s="278"/>
    </row>
    <row r="184" spans="1:33" ht="12" customHeight="1" x14ac:dyDescent="0.2">
      <c r="A184" s="10"/>
      <c r="B184" s="15"/>
      <c r="C184" s="278"/>
      <c r="D184" s="278"/>
      <c r="E184" s="278"/>
      <c r="F184" s="278"/>
      <c r="G184" s="278"/>
      <c r="H184" s="278"/>
      <c r="I184" s="278"/>
      <c r="J184" s="278"/>
      <c r="K184" s="278"/>
      <c r="L184" s="278"/>
      <c r="M184" s="278"/>
      <c r="N184" s="278"/>
      <c r="O184" s="278"/>
      <c r="P184" s="278"/>
    </row>
    <row r="185" spans="1:33" ht="12" customHeight="1" x14ac:dyDescent="0.2">
      <c r="A185" s="10"/>
      <c r="B185" s="15"/>
      <c r="C185" s="278"/>
      <c r="D185" s="278"/>
      <c r="E185" s="278"/>
      <c r="F185" s="278"/>
      <c r="G185" s="278"/>
      <c r="H185" s="278"/>
      <c r="I185" s="278"/>
      <c r="J185" s="278"/>
      <c r="K185" s="278"/>
      <c r="L185" s="278"/>
      <c r="M185" s="278"/>
      <c r="N185" s="278"/>
      <c r="O185" s="278"/>
      <c r="P185" s="278"/>
    </row>
    <row r="186" spans="1:33" ht="12" customHeight="1" x14ac:dyDescent="0.2">
      <c r="A186" s="10"/>
      <c r="B186" s="15"/>
      <c r="C186" s="6"/>
      <c r="D186" s="6"/>
      <c r="E186" s="6"/>
      <c r="F186" s="6"/>
      <c r="G186" s="6"/>
      <c r="H186" s="6"/>
      <c r="I186" s="6"/>
      <c r="J186" s="6"/>
      <c r="K186" s="6"/>
      <c r="L186" s="6"/>
      <c r="M186" s="6"/>
      <c r="N186" s="6"/>
      <c r="O186" s="6"/>
      <c r="P186" s="6"/>
      <c r="R186" s="25"/>
      <c r="S186" s="25"/>
      <c r="T186" s="25"/>
      <c r="U186" s="25"/>
      <c r="V186" s="25"/>
      <c r="W186" s="25"/>
      <c r="X186" s="25"/>
      <c r="Y186" s="25"/>
      <c r="Z186" s="25"/>
      <c r="AA186" s="25"/>
      <c r="AB186" s="25"/>
      <c r="AC186" s="25"/>
      <c r="AD186" s="25"/>
    </row>
    <row r="187" spans="1:33" ht="12" customHeight="1" x14ac:dyDescent="0.2">
      <c r="A187" s="10"/>
      <c r="B187" s="15"/>
      <c r="C187" s="6"/>
      <c r="D187" s="6"/>
      <c r="E187" s="303" t="s">
        <v>95</v>
      </c>
      <c r="F187" s="303"/>
      <c r="G187" s="303"/>
      <c r="H187" s="303"/>
      <c r="I187" s="319">
        <v>2024</v>
      </c>
      <c r="J187" s="319"/>
      <c r="K187" s="319"/>
      <c r="L187" s="319">
        <v>2023</v>
      </c>
      <c r="M187" s="319"/>
      <c r="N187" s="319"/>
      <c r="P187" s="6"/>
      <c r="R187" s="25"/>
      <c r="S187" s="25"/>
      <c r="T187" s="25"/>
      <c r="U187" s="25"/>
      <c r="V187" s="25"/>
      <c r="W187" s="25"/>
      <c r="X187" s="25"/>
      <c r="Y187" s="25"/>
      <c r="Z187" s="25"/>
      <c r="AA187" s="25"/>
      <c r="AB187" s="25"/>
      <c r="AC187" s="25"/>
      <c r="AD187" s="25"/>
    </row>
    <row r="188" spans="1:33" ht="12" customHeight="1" x14ac:dyDescent="0.2">
      <c r="A188" s="10"/>
      <c r="B188" s="15"/>
      <c r="C188" s="6"/>
      <c r="D188" s="6"/>
      <c r="E188" s="242" t="s">
        <v>485</v>
      </c>
      <c r="F188" s="242"/>
      <c r="G188" s="242"/>
      <c r="H188" s="242"/>
      <c r="I188" s="243">
        <v>35031213.520000003</v>
      </c>
      <c r="J188" s="304"/>
      <c r="K188" s="304"/>
      <c r="L188" s="243">
        <v>78172879.150000006</v>
      </c>
      <c r="M188" s="304"/>
      <c r="N188" s="304"/>
      <c r="P188" s="6"/>
      <c r="R188" s="25"/>
      <c r="S188" s="25"/>
      <c r="T188" s="25"/>
      <c r="U188" s="25"/>
      <c r="V188" s="25"/>
      <c r="W188" s="25"/>
      <c r="X188" s="25"/>
      <c r="Y188" s="25"/>
      <c r="Z188" s="25"/>
      <c r="AA188" s="25"/>
      <c r="AB188" s="25"/>
      <c r="AC188" s="25"/>
      <c r="AD188" s="25"/>
    </row>
    <row r="189" spans="1:33" ht="12" customHeight="1" x14ac:dyDescent="0.2">
      <c r="A189" s="10"/>
      <c r="B189" s="15"/>
      <c r="C189" s="6"/>
      <c r="D189" s="6"/>
      <c r="E189" s="242" t="s">
        <v>486</v>
      </c>
      <c r="F189" s="242"/>
      <c r="G189" s="242"/>
      <c r="H189" s="242"/>
      <c r="I189" s="243">
        <v>5161309.42</v>
      </c>
      <c r="J189" s="304"/>
      <c r="K189" s="304"/>
      <c r="L189" s="243">
        <v>6739289.6600000001</v>
      </c>
      <c r="M189" s="304"/>
      <c r="N189" s="304"/>
      <c r="P189" s="6"/>
      <c r="R189" s="25"/>
      <c r="S189" s="25"/>
      <c r="T189" s="25"/>
      <c r="U189" s="25"/>
      <c r="V189" s="25"/>
      <c r="W189" s="25"/>
      <c r="X189" s="25"/>
      <c r="Y189" s="25"/>
      <c r="Z189" s="25"/>
      <c r="AA189" s="25"/>
      <c r="AB189" s="25"/>
      <c r="AC189" s="25"/>
      <c r="AD189" s="25"/>
    </row>
    <row r="190" spans="1:33" ht="12" customHeight="1" x14ac:dyDescent="0.2">
      <c r="A190" s="10"/>
      <c r="B190" s="15"/>
      <c r="C190" s="6"/>
      <c r="D190" s="6"/>
      <c r="E190" s="245" t="s">
        <v>114</v>
      </c>
      <c r="F190" s="246"/>
      <c r="G190" s="246"/>
      <c r="H190" s="247"/>
      <c r="I190" s="302">
        <f>SUM(I188:K189)</f>
        <v>40192522.940000005</v>
      </c>
      <c r="J190" s="302"/>
      <c r="K190" s="302"/>
      <c r="L190" s="302">
        <f>SUM(L188:N189)</f>
        <v>84912168.810000002</v>
      </c>
      <c r="M190" s="302"/>
      <c r="N190" s="302"/>
      <c r="P190" s="6"/>
      <c r="R190" s="25"/>
      <c r="S190" s="25"/>
      <c r="T190" s="25"/>
      <c r="U190" s="25"/>
      <c r="V190" s="25"/>
      <c r="W190" s="25"/>
      <c r="X190" s="25"/>
      <c r="Y190" s="25"/>
      <c r="Z190" s="25"/>
      <c r="AA190" s="25"/>
      <c r="AB190" s="25"/>
      <c r="AC190" s="25"/>
      <c r="AD190" s="25"/>
    </row>
    <row r="191" spans="1:33" ht="12" customHeight="1" x14ac:dyDescent="0.2">
      <c r="A191" s="10"/>
      <c r="B191" s="15"/>
      <c r="C191" s="6"/>
      <c r="D191" s="6"/>
      <c r="E191" s="6"/>
      <c r="F191" s="6"/>
      <c r="G191" s="6"/>
      <c r="H191" s="6"/>
      <c r="I191" s="6"/>
      <c r="J191" s="6"/>
      <c r="K191" s="6"/>
      <c r="L191" s="6"/>
      <c r="M191" s="6"/>
      <c r="N191" s="6"/>
      <c r="O191" s="6"/>
      <c r="P191" s="6"/>
      <c r="R191" s="25"/>
      <c r="S191" s="25"/>
      <c r="T191" s="25"/>
      <c r="U191" s="25"/>
      <c r="V191" s="25"/>
      <c r="W191" s="25"/>
      <c r="X191" s="25"/>
      <c r="Y191" s="25"/>
      <c r="Z191" s="25"/>
      <c r="AA191" s="25"/>
      <c r="AB191" s="25"/>
      <c r="AC191" s="25"/>
      <c r="AD191" s="25"/>
    </row>
    <row r="192" spans="1:33" ht="12" customHeight="1" x14ac:dyDescent="0.2">
      <c r="A192" s="10"/>
      <c r="B192" s="26" t="s">
        <v>93</v>
      </c>
      <c r="C192" s="28" t="s">
        <v>115</v>
      </c>
      <c r="D192" s="6"/>
      <c r="E192" s="6"/>
      <c r="F192" s="6"/>
      <c r="G192" s="6"/>
      <c r="H192" s="6"/>
      <c r="I192" s="6"/>
      <c r="J192" s="6"/>
      <c r="K192" s="6"/>
      <c r="L192" s="6"/>
      <c r="M192" s="6"/>
      <c r="N192" s="6"/>
      <c r="O192" s="6"/>
      <c r="P192" s="6"/>
    </row>
    <row r="193" spans="1:30" ht="12" customHeight="1" x14ac:dyDescent="0.2">
      <c r="A193" s="10"/>
      <c r="B193" s="26"/>
      <c r="C193" s="28"/>
      <c r="D193" s="6"/>
      <c r="E193" s="6"/>
      <c r="F193" s="6"/>
      <c r="G193" s="6"/>
      <c r="H193" s="6"/>
      <c r="I193" s="6"/>
      <c r="J193" s="6"/>
      <c r="K193" s="6"/>
      <c r="L193" s="6"/>
      <c r="M193" s="6"/>
      <c r="N193" s="6"/>
      <c r="O193" s="6"/>
      <c r="P193" s="6"/>
    </row>
    <row r="194" spans="1:30" ht="12" customHeight="1" x14ac:dyDescent="0.2">
      <c r="A194" s="10"/>
      <c r="B194" s="15"/>
      <c r="C194" s="37" t="s">
        <v>116</v>
      </c>
      <c r="D194" s="6"/>
      <c r="E194" s="6"/>
      <c r="F194" s="6"/>
      <c r="G194" s="6"/>
      <c r="H194" s="6"/>
      <c r="I194" s="6"/>
      <c r="J194" s="6"/>
      <c r="K194" s="6"/>
      <c r="L194" s="6"/>
      <c r="M194" s="6"/>
      <c r="N194" s="6"/>
      <c r="O194" s="6"/>
      <c r="P194" s="6"/>
      <c r="S194" s="25"/>
      <c r="T194" s="25"/>
      <c r="U194" s="25"/>
      <c r="V194" s="25"/>
      <c r="W194" s="25"/>
      <c r="X194" s="25"/>
      <c r="Y194" s="25"/>
      <c r="Z194" s="25"/>
      <c r="AA194" s="25"/>
      <c r="AB194" s="25"/>
      <c r="AC194" s="25"/>
      <c r="AD194" s="25"/>
    </row>
    <row r="195" spans="1:30" ht="12" customHeight="1" x14ac:dyDescent="0.2">
      <c r="A195" s="10"/>
      <c r="B195" s="15"/>
      <c r="C195" s="6"/>
      <c r="D195" s="6"/>
      <c r="E195" s="6"/>
      <c r="F195" s="6"/>
      <c r="G195" s="6"/>
      <c r="H195" s="6"/>
      <c r="I195" s="6"/>
      <c r="J195" s="6"/>
      <c r="K195" s="6"/>
      <c r="L195" s="6"/>
      <c r="M195" s="6"/>
      <c r="N195" s="6"/>
      <c r="O195" s="6"/>
      <c r="P195" s="6"/>
      <c r="S195" s="25"/>
      <c r="T195" s="25"/>
      <c r="U195" s="25"/>
      <c r="V195" s="25"/>
      <c r="W195" s="25"/>
      <c r="X195" s="25"/>
      <c r="Y195" s="25"/>
      <c r="Z195" s="25"/>
      <c r="AA195" s="25"/>
      <c r="AB195" s="25"/>
      <c r="AC195" s="25"/>
      <c r="AD195" s="25"/>
    </row>
    <row r="196" spans="1:30" ht="12" customHeight="1" x14ac:dyDescent="0.2">
      <c r="A196" s="10"/>
      <c r="B196" s="15"/>
      <c r="C196" s="6"/>
      <c r="D196" s="303" t="s">
        <v>95</v>
      </c>
      <c r="E196" s="303"/>
      <c r="F196" s="303"/>
      <c r="G196" s="303"/>
      <c r="H196" s="303"/>
      <c r="I196" s="303"/>
      <c r="J196" s="303"/>
      <c r="K196" s="303"/>
      <c r="L196" s="303"/>
      <c r="M196" s="271" t="s">
        <v>100</v>
      </c>
      <c r="N196" s="272"/>
      <c r="O196" s="273"/>
      <c r="S196" s="25"/>
      <c r="T196" s="25"/>
      <c r="U196" s="25"/>
      <c r="V196" s="25"/>
      <c r="W196" s="25"/>
      <c r="X196" s="25"/>
      <c r="Y196" s="25"/>
      <c r="Z196" s="25"/>
      <c r="AA196" s="25"/>
      <c r="AB196" s="25"/>
      <c r="AC196" s="25"/>
      <c r="AD196" s="25"/>
    </row>
    <row r="197" spans="1:30" ht="12" customHeight="1" x14ac:dyDescent="0.2">
      <c r="A197" s="10"/>
      <c r="B197" s="15"/>
      <c r="C197" s="6"/>
      <c r="D197" s="242" t="s">
        <v>487</v>
      </c>
      <c r="E197" s="242"/>
      <c r="F197" s="242"/>
      <c r="G197" s="242"/>
      <c r="H197" s="242"/>
      <c r="I197" s="242"/>
      <c r="J197" s="242"/>
      <c r="K197" s="242"/>
      <c r="L197" s="242"/>
      <c r="M197" s="243">
        <v>255096.88</v>
      </c>
      <c r="N197" s="304"/>
      <c r="O197" s="304"/>
      <c r="S197" s="25"/>
      <c r="T197" s="25"/>
      <c r="U197" s="25"/>
      <c r="V197" s="25"/>
      <c r="W197" s="25"/>
      <c r="X197" s="25"/>
      <c r="Y197" s="25"/>
      <c r="Z197" s="25"/>
      <c r="AA197" s="25"/>
      <c r="AB197" s="25"/>
      <c r="AC197" s="25"/>
      <c r="AD197" s="25"/>
    </row>
    <row r="198" spans="1:30" ht="12" customHeight="1" x14ac:dyDescent="0.2">
      <c r="A198" s="10"/>
      <c r="B198" s="15"/>
      <c r="C198" s="6"/>
      <c r="D198" s="242" t="s">
        <v>488</v>
      </c>
      <c r="E198" s="242"/>
      <c r="F198" s="242"/>
      <c r="G198" s="242"/>
      <c r="H198" s="242"/>
      <c r="I198" s="242"/>
      <c r="J198" s="242"/>
      <c r="K198" s="242"/>
      <c r="L198" s="242"/>
      <c r="M198" s="243">
        <v>13295591.789999999</v>
      </c>
      <c r="N198" s="304"/>
      <c r="O198" s="304"/>
      <c r="S198" s="25"/>
      <c r="T198" s="25"/>
      <c r="U198" s="25"/>
      <c r="V198" s="25"/>
      <c r="W198" s="25"/>
      <c r="X198" s="25"/>
      <c r="Y198" s="25"/>
      <c r="Z198" s="25"/>
      <c r="AA198" s="25"/>
      <c r="AB198" s="25"/>
      <c r="AC198" s="25"/>
      <c r="AD198" s="25"/>
    </row>
    <row r="199" spans="1:30" ht="12" customHeight="1" x14ac:dyDescent="0.2">
      <c r="A199" s="10"/>
      <c r="B199" s="15"/>
      <c r="C199" s="6"/>
      <c r="D199" s="242" t="s">
        <v>489</v>
      </c>
      <c r="E199" s="242"/>
      <c r="F199" s="242"/>
      <c r="G199" s="242"/>
      <c r="H199" s="242"/>
      <c r="I199" s="242"/>
      <c r="J199" s="242"/>
      <c r="K199" s="242"/>
      <c r="L199" s="242"/>
      <c r="M199" s="243">
        <v>5326270.67</v>
      </c>
      <c r="N199" s="304"/>
      <c r="O199" s="304"/>
      <c r="S199" s="25"/>
      <c r="T199" s="25"/>
      <c r="U199" s="25"/>
      <c r="V199" s="25"/>
      <c r="W199" s="25"/>
      <c r="X199" s="25"/>
      <c r="Y199" s="25"/>
      <c r="Z199" s="25"/>
      <c r="AA199" s="25"/>
      <c r="AB199" s="25"/>
      <c r="AC199" s="25"/>
      <c r="AD199" s="25"/>
    </row>
    <row r="200" spans="1:30" ht="12" customHeight="1" x14ac:dyDescent="0.2">
      <c r="A200" s="10"/>
      <c r="B200" s="15"/>
      <c r="C200" s="6"/>
      <c r="D200" s="242" t="s">
        <v>490</v>
      </c>
      <c r="E200" s="242"/>
      <c r="F200" s="242"/>
      <c r="G200" s="242"/>
      <c r="H200" s="242"/>
      <c r="I200" s="242"/>
      <c r="J200" s="242"/>
      <c r="K200" s="242"/>
      <c r="L200" s="242"/>
      <c r="M200" s="243">
        <v>55162.44</v>
      </c>
      <c r="N200" s="304"/>
      <c r="O200" s="304"/>
      <c r="S200" s="25"/>
      <c r="T200" s="25"/>
      <c r="U200" s="25"/>
      <c r="V200" s="25"/>
      <c r="W200" s="25"/>
      <c r="X200" s="25"/>
      <c r="Y200" s="25"/>
      <c r="Z200" s="25"/>
      <c r="AA200" s="25"/>
      <c r="AB200" s="25"/>
      <c r="AC200" s="25"/>
      <c r="AD200" s="25"/>
    </row>
    <row r="201" spans="1:30" ht="12" customHeight="1" x14ac:dyDescent="0.2">
      <c r="A201" s="10"/>
      <c r="B201" s="15"/>
      <c r="C201" s="6"/>
      <c r="D201" s="242" t="s">
        <v>491</v>
      </c>
      <c r="E201" s="242"/>
      <c r="F201" s="242"/>
      <c r="G201" s="242"/>
      <c r="H201" s="242"/>
      <c r="I201" s="242"/>
      <c r="J201" s="242"/>
      <c r="K201" s="242"/>
      <c r="L201" s="242"/>
      <c r="M201" s="243">
        <v>335912.24</v>
      </c>
      <c r="N201" s="304"/>
      <c r="O201" s="304"/>
      <c r="S201" s="25"/>
      <c r="T201" s="25"/>
      <c r="U201" s="25"/>
      <c r="V201" s="25"/>
      <c r="W201" s="25"/>
      <c r="X201" s="25"/>
      <c r="Y201" s="25"/>
      <c r="Z201" s="25"/>
      <c r="AA201" s="25"/>
      <c r="AB201" s="25"/>
      <c r="AC201" s="25"/>
      <c r="AD201" s="25"/>
    </row>
    <row r="202" spans="1:30" ht="12" customHeight="1" x14ac:dyDescent="0.2">
      <c r="A202" s="10"/>
      <c r="B202" s="15"/>
      <c r="C202" s="6"/>
      <c r="D202" s="242" t="s">
        <v>492</v>
      </c>
      <c r="E202" s="242"/>
      <c r="F202" s="242"/>
      <c r="G202" s="242"/>
      <c r="H202" s="242"/>
      <c r="I202" s="242"/>
      <c r="J202" s="242"/>
      <c r="K202" s="242"/>
      <c r="L202" s="242"/>
      <c r="M202" s="243">
        <v>35808.050000000003</v>
      </c>
      <c r="N202" s="304"/>
      <c r="O202" s="304"/>
      <c r="S202" s="25"/>
      <c r="T202" s="25"/>
      <c r="U202" s="25"/>
      <c r="V202" s="25"/>
      <c r="W202" s="25"/>
      <c r="X202" s="25"/>
      <c r="Y202" s="25"/>
      <c r="Z202" s="25"/>
      <c r="AA202" s="25"/>
      <c r="AB202" s="25"/>
      <c r="AC202" s="25"/>
      <c r="AD202" s="25"/>
    </row>
    <row r="203" spans="1:30" ht="12" customHeight="1" x14ac:dyDescent="0.2">
      <c r="A203" s="10"/>
      <c r="B203" s="15"/>
      <c r="C203" s="6"/>
      <c r="D203" s="242" t="s">
        <v>493</v>
      </c>
      <c r="E203" s="242"/>
      <c r="F203" s="242"/>
      <c r="G203" s="242"/>
      <c r="H203" s="242"/>
      <c r="I203" s="242"/>
      <c r="J203" s="242"/>
      <c r="K203" s="242"/>
      <c r="L203" s="242"/>
      <c r="M203" s="243">
        <v>4206956.95</v>
      </c>
      <c r="N203" s="304"/>
      <c r="O203" s="304"/>
      <c r="S203" s="25"/>
      <c r="T203" s="25"/>
      <c r="U203" s="25"/>
      <c r="V203" s="25"/>
      <c r="W203" s="25"/>
      <c r="X203" s="25"/>
      <c r="Y203" s="25"/>
      <c r="Z203" s="25"/>
      <c r="AA203" s="25"/>
      <c r="AB203" s="25"/>
      <c r="AC203" s="25"/>
      <c r="AD203" s="25"/>
    </row>
    <row r="204" spans="1:30" ht="12" customHeight="1" x14ac:dyDescent="0.2">
      <c r="A204" s="10"/>
      <c r="B204" s="15"/>
      <c r="C204" s="6"/>
      <c r="D204" s="242" t="s">
        <v>494</v>
      </c>
      <c r="E204" s="242"/>
      <c r="F204" s="242"/>
      <c r="G204" s="242"/>
      <c r="H204" s="242"/>
      <c r="I204" s="242"/>
      <c r="J204" s="242"/>
      <c r="K204" s="242"/>
      <c r="L204" s="242"/>
      <c r="M204" s="243">
        <v>93111.67</v>
      </c>
      <c r="N204" s="304"/>
      <c r="O204" s="304"/>
      <c r="S204" s="25"/>
      <c r="T204" s="25"/>
      <c r="U204" s="25"/>
      <c r="V204" s="25"/>
      <c r="W204" s="25"/>
      <c r="X204" s="25"/>
      <c r="Y204" s="25"/>
      <c r="Z204" s="25"/>
      <c r="AA204" s="25"/>
      <c r="AB204" s="25"/>
      <c r="AC204" s="25"/>
      <c r="AD204" s="25"/>
    </row>
    <row r="205" spans="1:30" ht="12" customHeight="1" x14ac:dyDescent="0.2">
      <c r="A205" s="10"/>
      <c r="B205" s="15"/>
      <c r="C205" s="6"/>
      <c r="D205" s="242" t="s">
        <v>495</v>
      </c>
      <c r="E205" s="242"/>
      <c r="F205" s="242"/>
      <c r="G205" s="242"/>
      <c r="H205" s="242"/>
      <c r="I205" s="242"/>
      <c r="J205" s="242"/>
      <c r="K205" s="242"/>
      <c r="L205" s="242"/>
      <c r="M205" s="243">
        <v>3401172.39</v>
      </c>
      <c r="N205" s="304"/>
      <c r="O205" s="304"/>
      <c r="S205" s="25"/>
      <c r="T205" s="25"/>
      <c r="U205" s="25"/>
      <c r="V205" s="25"/>
      <c r="W205" s="25"/>
      <c r="X205" s="25"/>
      <c r="Y205" s="25"/>
      <c r="Z205" s="25"/>
      <c r="AA205" s="25"/>
      <c r="AB205" s="25"/>
      <c r="AC205" s="25"/>
      <c r="AD205" s="25"/>
    </row>
    <row r="206" spans="1:30" ht="12" customHeight="1" x14ac:dyDescent="0.2">
      <c r="A206" s="10"/>
      <c r="B206" s="15"/>
      <c r="C206" s="6"/>
      <c r="D206" s="245" t="s">
        <v>527</v>
      </c>
      <c r="E206" s="246"/>
      <c r="F206" s="246"/>
      <c r="G206" s="246"/>
      <c r="H206" s="246"/>
      <c r="I206" s="246"/>
      <c r="J206" s="246"/>
      <c r="K206" s="246"/>
      <c r="L206" s="247"/>
      <c r="M206" s="302">
        <f>SUM(M197:O205)</f>
        <v>27005083.080000002</v>
      </c>
      <c r="N206" s="302"/>
      <c r="O206" s="302"/>
      <c r="S206" s="25"/>
      <c r="T206" s="25"/>
      <c r="U206" s="25"/>
      <c r="V206" s="25"/>
      <c r="W206" s="25"/>
      <c r="X206" s="25"/>
      <c r="Y206" s="25"/>
      <c r="Z206" s="25"/>
      <c r="AA206" s="25"/>
      <c r="AB206" s="25"/>
      <c r="AC206" s="25"/>
      <c r="AD206" s="25"/>
    </row>
    <row r="207" spans="1:30" ht="12" customHeight="1" x14ac:dyDescent="0.2">
      <c r="A207" s="10"/>
      <c r="B207" s="15"/>
      <c r="C207" s="6"/>
      <c r="D207" s="6"/>
      <c r="E207" s="6"/>
      <c r="F207" s="6"/>
      <c r="G207" s="6"/>
      <c r="H207" s="6"/>
      <c r="I207" s="6"/>
      <c r="J207" s="6"/>
      <c r="K207" s="6"/>
      <c r="L207" s="6"/>
      <c r="M207" s="6"/>
      <c r="N207" s="6"/>
      <c r="O207" s="6"/>
      <c r="P207" s="6"/>
      <c r="S207" s="25"/>
      <c r="T207" s="25"/>
      <c r="U207" s="25"/>
      <c r="V207" s="25"/>
      <c r="W207" s="25"/>
      <c r="X207" s="25"/>
      <c r="Y207" s="25"/>
      <c r="Z207" s="25"/>
      <c r="AA207" s="25"/>
      <c r="AB207" s="25"/>
      <c r="AC207" s="25"/>
      <c r="AD207" s="25"/>
    </row>
    <row r="208" spans="1:30" ht="12" customHeight="1" x14ac:dyDescent="0.2">
      <c r="A208" s="10"/>
      <c r="B208" s="15"/>
      <c r="C208" s="28" t="s">
        <v>117</v>
      </c>
      <c r="D208" s="27"/>
      <c r="E208" s="27"/>
      <c r="F208" s="27"/>
      <c r="G208" s="27"/>
      <c r="H208" s="27"/>
      <c r="I208" s="27"/>
      <c r="J208" s="27"/>
      <c r="K208" s="27"/>
      <c r="L208" s="27"/>
      <c r="M208" s="27"/>
      <c r="N208" s="27"/>
      <c r="O208" s="27"/>
      <c r="P208" s="27"/>
    </row>
    <row r="209" spans="1:16" ht="12" customHeight="1" x14ac:dyDescent="0.2">
      <c r="A209" s="10"/>
      <c r="B209" s="15"/>
      <c r="C209" s="28"/>
      <c r="D209" s="27"/>
      <c r="E209" s="27"/>
      <c r="F209" s="27"/>
      <c r="G209" s="27"/>
      <c r="H209" s="27"/>
      <c r="I209" s="27"/>
      <c r="J209" s="27"/>
      <c r="K209" s="27"/>
      <c r="L209" s="27"/>
      <c r="M209" s="27"/>
      <c r="N209" s="27"/>
      <c r="O209" s="27"/>
      <c r="P209" s="27"/>
    </row>
    <row r="210" spans="1:16" x14ac:dyDescent="0.2">
      <c r="A210" s="10"/>
      <c r="B210" s="15"/>
      <c r="C210" s="278" t="s">
        <v>118</v>
      </c>
      <c r="D210" s="278"/>
      <c r="E210" s="278"/>
      <c r="F210" s="278"/>
      <c r="G210" s="278"/>
      <c r="H210" s="278"/>
      <c r="I210" s="278"/>
      <c r="J210" s="278"/>
      <c r="K210" s="278"/>
      <c r="L210" s="278"/>
      <c r="M210" s="278"/>
      <c r="N210" s="278"/>
      <c r="O210" s="278"/>
      <c r="P210" s="278"/>
    </row>
    <row r="211" spans="1:16" x14ac:dyDescent="0.2">
      <c r="A211" s="10"/>
      <c r="B211" s="15"/>
      <c r="C211" s="278"/>
      <c r="D211" s="278"/>
      <c r="E211" s="278"/>
      <c r="F211" s="278"/>
      <c r="G211" s="278"/>
      <c r="H211" s="278"/>
      <c r="I211" s="278"/>
      <c r="J211" s="278"/>
      <c r="K211" s="278"/>
      <c r="L211" s="278"/>
      <c r="M211" s="278"/>
      <c r="N211" s="278"/>
      <c r="O211" s="278"/>
      <c r="P211" s="278"/>
    </row>
    <row r="212" spans="1:16" ht="12" customHeight="1" x14ac:dyDescent="0.2">
      <c r="A212" s="10"/>
      <c r="B212" s="15"/>
      <c r="C212" s="27"/>
      <c r="D212" s="27"/>
      <c r="E212" s="27"/>
      <c r="F212" s="27"/>
      <c r="G212" s="27"/>
      <c r="H212" s="27"/>
      <c r="I212" s="27"/>
      <c r="J212" s="27"/>
      <c r="K212" s="27"/>
      <c r="L212" s="27"/>
      <c r="M212" s="27"/>
      <c r="N212" s="27"/>
      <c r="O212" s="27"/>
      <c r="P212" s="27"/>
    </row>
    <row r="213" spans="1:16" ht="12" customHeight="1" x14ac:dyDescent="0.2">
      <c r="A213" s="10"/>
      <c r="B213" s="15"/>
      <c r="C213" s="28" t="s">
        <v>119</v>
      </c>
      <c r="D213" s="27"/>
      <c r="E213" s="27"/>
      <c r="F213" s="27"/>
      <c r="G213" s="27"/>
      <c r="H213" s="27"/>
      <c r="I213" s="27"/>
      <c r="J213" s="27"/>
      <c r="K213" s="27"/>
      <c r="L213" s="27"/>
      <c r="M213" s="27"/>
      <c r="N213" s="27"/>
      <c r="O213" s="27"/>
      <c r="P213" s="27"/>
    </row>
    <row r="214" spans="1:16" ht="12" customHeight="1" x14ac:dyDescent="0.2">
      <c r="A214" s="10"/>
      <c r="B214" s="15"/>
      <c r="C214" s="28"/>
      <c r="D214" s="27"/>
      <c r="E214" s="27"/>
      <c r="F214" s="27"/>
      <c r="G214" s="27"/>
      <c r="H214" s="27"/>
      <c r="I214" s="27"/>
      <c r="J214" s="27"/>
      <c r="K214" s="27"/>
      <c r="L214" s="27"/>
      <c r="M214" s="27"/>
      <c r="N214" s="27"/>
      <c r="O214" s="27"/>
      <c r="P214" s="27"/>
    </row>
    <row r="215" spans="1:16" x14ac:dyDescent="0.2">
      <c r="A215" s="10"/>
      <c r="B215" s="15"/>
      <c r="C215" s="278" t="s">
        <v>120</v>
      </c>
      <c r="D215" s="278"/>
      <c r="E215" s="278"/>
      <c r="F215" s="278"/>
      <c r="G215" s="278"/>
      <c r="H215" s="278"/>
      <c r="I215" s="278"/>
      <c r="J215" s="278"/>
      <c r="K215" s="278"/>
      <c r="L215" s="278"/>
      <c r="M215" s="278"/>
      <c r="N215" s="278"/>
      <c r="O215" s="278"/>
      <c r="P215" s="278"/>
    </row>
    <row r="216" spans="1:16" x14ac:dyDescent="0.2">
      <c r="A216" s="10"/>
      <c r="B216" s="15"/>
      <c r="C216" s="278"/>
      <c r="D216" s="278"/>
      <c r="E216" s="278"/>
      <c r="F216" s="278"/>
      <c r="G216" s="278"/>
      <c r="H216" s="278"/>
      <c r="I216" s="278"/>
      <c r="J216" s="278"/>
      <c r="K216" s="278"/>
      <c r="L216" s="278"/>
      <c r="M216" s="278"/>
      <c r="N216" s="278"/>
      <c r="O216" s="278"/>
      <c r="P216" s="278"/>
    </row>
    <row r="217" spans="1:16" ht="12" customHeight="1" x14ac:dyDescent="0.2">
      <c r="A217" s="10"/>
      <c r="B217" s="15"/>
      <c r="C217" s="27"/>
      <c r="D217" s="27"/>
      <c r="E217" s="27"/>
      <c r="F217" s="27"/>
      <c r="G217" s="27"/>
      <c r="H217" s="27"/>
      <c r="I217" s="27"/>
      <c r="J217" s="27"/>
      <c r="K217" s="27"/>
      <c r="L217" s="27"/>
      <c r="M217" s="27"/>
      <c r="N217" s="27"/>
      <c r="O217" s="27"/>
      <c r="P217" s="27"/>
    </row>
    <row r="218" spans="1:16" ht="12" customHeight="1" x14ac:dyDescent="0.2">
      <c r="A218" s="10"/>
      <c r="B218" s="15"/>
      <c r="C218" s="28" t="s">
        <v>121</v>
      </c>
      <c r="D218" s="27"/>
      <c r="E218" s="27"/>
      <c r="F218" s="27"/>
      <c r="G218" s="27"/>
      <c r="H218" s="27"/>
      <c r="I218" s="27"/>
      <c r="J218" s="27"/>
      <c r="K218" s="27"/>
      <c r="L218" s="27"/>
      <c r="M218" s="27"/>
      <c r="N218" s="27"/>
      <c r="O218" s="27"/>
      <c r="P218" s="27"/>
    </row>
    <row r="219" spans="1:16" ht="12" customHeight="1" x14ac:dyDescent="0.2">
      <c r="A219" s="10"/>
      <c r="B219" s="15"/>
      <c r="C219" s="28"/>
      <c r="D219" s="27"/>
      <c r="E219" s="27"/>
      <c r="F219" s="27"/>
      <c r="G219" s="27"/>
      <c r="H219" s="27"/>
      <c r="I219" s="27"/>
      <c r="J219" s="27"/>
      <c r="K219" s="27"/>
      <c r="L219" s="27"/>
      <c r="M219" s="27"/>
      <c r="N219" s="27"/>
      <c r="O219" s="27"/>
      <c r="P219" s="27"/>
    </row>
    <row r="220" spans="1:16" x14ac:dyDescent="0.2">
      <c r="A220" s="10"/>
      <c r="B220" s="15"/>
      <c r="C220" s="323" t="s">
        <v>235</v>
      </c>
      <c r="D220" s="323"/>
      <c r="E220" s="323"/>
      <c r="F220" s="323"/>
      <c r="G220" s="323"/>
      <c r="H220" s="323"/>
      <c r="I220" s="323"/>
      <c r="J220" s="323"/>
      <c r="K220" s="323"/>
      <c r="L220" s="323"/>
      <c r="M220" s="323"/>
      <c r="N220" s="323"/>
      <c r="O220" s="323"/>
      <c r="P220" s="323"/>
    </row>
    <row r="221" spans="1:16" ht="12" customHeight="1" x14ac:dyDescent="0.2">
      <c r="A221" s="10"/>
      <c r="B221" s="15"/>
      <c r="C221" s="27"/>
      <c r="D221" s="27"/>
      <c r="E221" s="27"/>
      <c r="F221" s="27"/>
      <c r="G221" s="27"/>
      <c r="H221" s="27"/>
      <c r="I221" s="27"/>
      <c r="J221" s="27"/>
      <c r="K221" s="27"/>
      <c r="L221" s="27"/>
      <c r="M221" s="27"/>
      <c r="N221" s="27"/>
      <c r="O221" s="27"/>
      <c r="P221" s="27"/>
    </row>
    <row r="222" spans="1:16" ht="12" customHeight="1" x14ac:dyDescent="0.2">
      <c r="A222" s="10"/>
      <c r="B222" s="15"/>
      <c r="C222" s="28" t="s">
        <v>122</v>
      </c>
      <c r="D222" s="27"/>
      <c r="E222" s="27"/>
      <c r="F222" s="27"/>
      <c r="G222" s="27"/>
      <c r="H222" s="27"/>
      <c r="I222" s="27"/>
      <c r="J222" s="27"/>
      <c r="K222" s="27"/>
      <c r="L222" s="27"/>
      <c r="M222" s="27"/>
      <c r="N222" s="27"/>
      <c r="O222" s="27"/>
      <c r="P222" s="27"/>
    </row>
    <row r="223" spans="1:16" ht="12" customHeight="1" x14ac:dyDescent="0.2">
      <c r="A223" s="10"/>
      <c r="B223" s="15"/>
      <c r="C223" s="28"/>
      <c r="D223" s="27"/>
      <c r="E223" s="27"/>
      <c r="F223" s="27"/>
      <c r="G223" s="27"/>
      <c r="H223" s="27"/>
      <c r="I223" s="27"/>
      <c r="J223" s="27"/>
      <c r="K223" s="27"/>
      <c r="L223" s="27"/>
      <c r="M223" s="27"/>
      <c r="N223" s="27"/>
      <c r="O223" s="27"/>
      <c r="P223" s="27"/>
    </row>
    <row r="224" spans="1:16" ht="12" customHeight="1" x14ac:dyDescent="0.2">
      <c r="A224" s="10"/>
      <c r="B224" s="15"/>
      <c r="C224" s="325" t="s">
        <v>236</v>
      </c>
      <c r="D224" s="325"/>
      <c r="E224" s="325"/>
      <c r="F224" s="325"/>
      <c r="G224" s="325"/>
      <c r="H224" s="325"/>
      <c r="I224" s="325"/>
      <c r="J224" s="325"/>
      <c r="K224" s="325"/>
      <c r="L224" s="325"/>
      <c r="M224" s="325"/>
      <c r="N224" s="325"/>
      <c r="O224" s="325"/>
      <c r="P224" s="325"/>
    </row>
    <row r="225" spans="1:16" ht="12" customHeight="1" x14ac:dyDescent="0.2">
      <c r="A225" s="10"/>
      <c r="B225" s="15"/>
      <c r="C225" s="6"/>
      <c r="D225" s="6"/>
      <c r="E225" s="6"/>
      <c r="F225" s="6"/>
      <c r="G225" s="6"/>
      <c r="H225" s="6"/>
      <c r="I225" s="6"/>
      <c r="J225" s="6"/>
      <c r="K225" s="6"/>
      <c r="L225" s="6"/>
      <c r="M225" s="6"/>
      <c r="N225" s="6"/>
      <c r="O225" s="6"/>
      <c r="P225" s="6"/>
    </row>
    <row r="226" spans="1:16" ht="12" customHeight="1" x14ac:dyDescent="0.2">
      <c r="A226" s="10"/>
      <c r="B226" s="26" t="s">
        <v>93</v>
      </c>
      <c r="C226" s="28" t="s">
        <v>123</v>
      </c>
      <c r="D226" s="6"/>
      <c r="E226" s="6"/>
      <c r="F226" s="6"/>
      <c r="G226" s="6"/>
      <c r="H226" s="6"/>
      <c r="I226" s="6"/>
      <c r="J226" s="6"/>
      <c r="K226" s="6"/>
      <c r="L226" s="6"/>
      <c r="M226" s="6"/>
      <c r="N226" s="6"/>
      <c r="O226" s="6"/>
      <c r="P226" s="6"/>
    </row>
    <row r="227" spans="1:16" ht="12" customHeight="1" x14ac:dyDescent="0.2">
      <c r="A227" s="10"/>
      <c r="B227" s="26"/>
      <c r="C227" s="28"/>
      <c r="D227" s="6"/>
      <c r="E227" s="6"/>
      <c r="F227" s="6"/>
      <c r="G227" s="6"/>
      <c r="H227" s="6"/>
      <c r="I227" s="6"/>
      <c r="J227" s="6"/>
      <c r="K227" s="6"/>
      <c r="L227" s="6"/>
      <c r="M227" s="6"/>
      <c r="N227" s="6"/>
      <c r="O227" s="6"/>
      <c r="P227" s="6"/>
    </row>
    <row r="228" spans="1:16" ht="12" customHeight="1" x14ac:dyDescent="0.2">
      <c r="A228" s="10"/>
      <c r="B228" s="15"/>
      <c r="C228" s="27" t="s">
        <v>124</v>
      </c>
      <c r="D228" s="6"/>
      <c r="E228" s="6"/>
      <c r="F228" s="6"/>
      <c r="G228" s="6"/>
      <c r="H228" s="6"/>
      <c r="I228" s="6"/>
      <c r="J228" s="6"/>
      <c r="K228" s="6"/>
      <c r="L228" s="6"/>
      <c r="M228" s="6"/>
      <c r="N228" s="6"/>
      <c r="O228" s="6"/>
      <c r="P228" s="6"/>
    </row>
    <row r="229" spans="1:16" ht="12" customHeight="1" x14ac:dyDescent="0.2">
      <c r="A229" s="10"/>
      <c r="B229" s="15"/>
      <c r="C229" s="6"/>
      <c r="D229" s="6"/>
      <c r="E229" s="6"/>
      <c r="F229" s="6"/>
      <c r="G229" s="6"/>
      <c r="H229" s="6"/>
      <c r="I229" s="6"/>
      <c r="J229" s="6"/>
      <c r="K229" s="6"/>
      <c r="L229" s="6"/>
      <c r="M229" s="6"/>
      <c r="N229" s="6"/>
      <c r="O229" s="6"/>
      <c r="P229" s="6"/>
    </row>
    <row r="230" spans="1:16" ht="12" customHeight="1" x14ac:dyDescent="0.2">
      <c r="A230" s="10"/>
      <c r="B230" s="15"/>
      <c r="C230" s="6"/>
      <c r="D230" s="303" t="s">
        <v>95</v>
      </c>
      <c r="E230" s="303"/>
      <c r="F230" s="303"/>
      <c r="G230" s="303"/>
      <c r="H230" s="303"/>
      <c r="I230" s="303"/>
      <c r="J230" s="303"/>
      <c r="K230" s="303"/>
      <c r="L230" s="303"/>
      <c r="M230" s="271">
        <v>2024</v>
      </c>
      <c r="N230" s="272"/>
      <c r="O230" s="273"/>
    </row>
    <row r="231" spans="1:16" ht="12" customHeight="1" x14ac:dyDescent="0.2">
      <c r="A231" s="10"/>
      <c r="B231" s="15"/>
      <c r="C231" s="6"/>
      <c r="D231" s="242" t="s">
        <v>496</v>
      </c>
      <c r="E231" s="242"/>
      <c r="F231" s="242"/>
      <c r="G231" s="242"/>
      <c r="H231" s="242"/>
      <c r="I231" s="242"/>
      <c r="J231" s="242"/>
      <c r="K231" s="242"/>
      <c r="L231" s="242"/>
      <c r="M231" s="243">
        <v>5161309.42</v>
      </c>
      <c r="N231" s="304"/>
      <c r="O231" s="304"/>
    </row>
    <row r="232" spans="1:16" ht="12" customHeight="1" x14ac:dyDescent="0.2">
      <c r="A232" s="10"/>
      <c r="B232" s="15"/>
      <c r="C232" s="6"/>
      <c r="D232" s="245" t="s">
        <v>125</v>
      </c>
      <c r="E232" s="246"/>
      <c r="F232" s="246"/>
      <c r="G232" s="246"/>
      <c r="H232" s="246"/>
      <c r="I232" s="246"/>
      <c r="J232" s="246"/>
      <c r="K232" s="246"/>
      <c r="L232" s="247"/>
      <c r="M232" s="302">
        <f>SUM(M231)</f>
        <v>5161309.42</v>
      </c>
      <c r="N232" s="302"/>
      <c r="O232" s="302"/>
    </row>
    <row r="233" spans="1:16" ht="12" customHeight="1" x14ac:dyDescent="0.2">
      <c r="A233" s="10"/>
      <c r="B233" s="15"/>
      <c r="C233" s="6"/>
      <c r="D233" s="6"/>
      <c r="E233" s="6"/>
      <c r="F233" s="6"/>
      <c r="G233" s="6"/>
      <c r="H233" s="6"/>
      <c r="I233" s="6"/>
      <c r="J233" s="6"/>
      <c r="K233" s="6"/>
      <c r="L233" s="6"/>
      <c r="M233" s="6"/>
      <c r="N233" s="6"/>
      <c r="O233" s="6"/>
      <c r="P233" s="6"/>
    </row>
    <row r="234" spans="1:16" ht="12" customHeight="1" x14ac:dyDescent="0.2">
      <c r="A234" s="15"/>
      <c r="B234" s="2" t="s">
        <v>30</v>
      </c>
      <c r="C234" s="16" t="s">
        <v>31</v>
      </c>
      <c r="D234" s="15"/>
      <c r="E234" s="15"/>
      <c r="F234" s="15"/>
      <c r="G234" s="15"/>
      <c r="H234" s="15"/>
      <c r="I234" s="15"/>
      <c r="J234" s="15"/>
      <c r="K234" s="15"/>
      <c r="L234" s="15"/>
      <c r="M234" s="15"/>
      <c r="N234" s="15"/>
      <c r="O234" s="15"/>
      <c r="P234" s="15"/>
    </row>
    <row r="235" spans="1:16" ht="12" customHeight="1" x14ac:dyDescent="0.2">
      <c r="A235" s="15"/>
      <c r="B235" s="2"/>
      <c r="C235" s="16"/>
      <c r="D235" s="15"/>
      <c r="E235" s="15"/>
      <c r="F235" s="15"/>
      <c r="G235" s="15"/>
      <c r="H235" s="15"/>
      <c r="I235" s="15"/>
      <c r="J235" s="15"/>
      <c r="K235" s="15"/>
      <c r="L235" s="15"/>
      <c r="M235" s="15"/>
      <c r="N235" s="15"/>
      <c r="O235" s="15"/>
      <c r="P235" s="15"/>
    </row>
    <row r="236" spans="1:16" ht="12" customHeight="1" x14ac:dyDescent="0.2">
      <c r="A236" s="13"/>
      <c r="B236" s="13"/>
      <c r="C236" s="2" t="s">
        <v>2</v>
      </c>
      <c r="D236" s="13"/>
      <c r="E236" s="13"/>
      <c r="F236" s="13"/>
      <c r="G236" s="13"/>
      <c r="H236" s="13"/>
      <c r="I236" s="13"/>
      <c r="J236" s="13"/>
      <c r="K236" s="13"/>
      <c r="L236" s="13"/>
      <c r="M236" s="13"/>
      <c r="N236" s="13"/>
      <c r="O236" s="13"/>
      <c r="P236" s="13"/>
    </row>
    <row r="237" spans="1:16" ht="12" customHeight="1" x14ac:dyDescent="0.2">
      <c r="A237" s="13"/>
      <c r="B237" s="13"/>
      <c r="C237" s="2"/>
      <c r="D237" s="13"/>
      <c r="E237" s="13"/>
      <c r="F237" s="13"/>
      <c r="G237" s="13"/>
      <c r="H237" s="13"/>
      <c r="I237" s="13"/>
      <c r="J237" s="13"/>
      <c r="K237" s="13"/>
      <c r="L237" s="13"/>
      <c r="M237" s="13"/>
      <c r="N237" s="13"/>
      <c r="O237" s="13"/>
      <c r="P237" s="13"/>
    </row>
    <row r="238" spans="1:16" s="25" customFormat="1" ht="11.25" x14ac:dyDescent="0.2">
      <c r="A238" s="24"/>
      <c r="B238" s="38"/>
      <c r="C238" s="290" t="s">
        <v>402</v>
      </c>
      <c r="D238" s="290"/>
      <c r="E238" s="290"/>
      <c r="F238" s="290"/>
      <c r="G238" s="290"/>
      <c r="H238" s="290"/>
      <c r="I238" s="290"/>
      <c r="J238" s="290"/>
      <c r="K238" s="290"/>
      <c r="L238" s="290"/>
      <c r="M238" s="290"/>
      <c r="N238" s="290"/>
      <c r="O238" s="290"/>
      <c r="P238" s="290"/>
    </row>
    <row r="239" spans="1:16" s="25" customFormat="1" ht="11.25" x14ac:dyDescent="0.2">
      <c r="B239" s="38"/>
      <c r="C239" s="290"/>
      <c r="D239" s="290"/>
      <c r="E239" s="290"/>
      <c r="F239" s="290"/>
      <c r="G239" s="290"/>
      <c r="H239" s="290"/>
      <c r="I239" s="290"/>
      <c r="J239" s="290"/>
      <c r="K239" s="290"/>
      <c r="L239" s="290"/>
      <c r="M239" s="290"/>
      <c r="N239" s="290"/>
      <c r="O239" s="290"/>
      <c r="P239" s="290"/>
    </row>
    <row r="240" spans="1:16" s="25" customFormat="1" ht="11.25" x14ac:dyDescent="0.2">
      <c r="B240" s="38"/>
      <c r="C240" s="80"/>
      <c r="D240" s="80"/>
      <c r="E240" s="80"/>
      <c r="F240" s="80"/>
      <c r="G240" s="80"/>
      <c r="H240" s="80"/>
      <c r="I240" s="80"/>
      <c r="J240" s="80"/>
      <c r="K240" s="80"/>
      <c r="L240" s="80"/>
      <c r="M240" s="80"/>
      <c r="N240" s="80"/>
      <c r="O240" s="80"/>
      <c r="P240" s="80"/>
    </row>
    <row r="241" spans="2:16" s="25" customFormat="1" x14ac:dyDescent="0.2">
      <c r="B241" s="38"/>
      <c r="C241" s="80"/>
      <c r="D241" s="271" t="s">
        <v>95</v>
      </c>
      <c r="E241" s="272"/>
      <c r="F241" s="272"/>
      <c r="G241" s="272"/>
      <c r="H241" s="272"/>
      <c r="I241" s="272"/>
      <c r="J241" s="272"/>
      <c r="K241" s="272"/>
      <c r="L241" s="273"/>
      <c r="M241" s="271" t="s">
        <v>100</v>
      </c>
      <c r="N241" s="272"/>
      <c r="O241" s="273"/>
      <c r="P241" s="80"/>
    </row>
    <row r="242" spans="2:16" s="25" customFormat="1" x14ac:dyDescent="0.2">
      <c r="B242" s="38"/>
      <c r="C242" s="80"/>
      <c r="D242" s="327" t="s">
        <v>237</v>
      </c>
      <c r="E242" s="327"/>
      <c r="F242" s="327"/>
      <c r="G242" s="327"/>
      <c r="H242" s="327"/>
      <c r="I242" s="327"/>
      <c r="J242" s="327"/>
      <c r="K242" s="327"/>
      <c r="L242" s="327"/>
      <c r="M242" s="294">
        <v>242126164.59999999</v>
      </c>
      <c r="N242" s="295"/>
      <c r="O242" s="295"/>
      <c r="P242" s="80"/>
    </row>
    <row r="243" spans="2:16" s="25" customFormat="1" x14ac:dyDescent="0.2">
      <c r="B243" s="38"/>
      <c r="C243" s="80"/>
      <c r="D243" s="327" t="s">
        <v>238</v>
      </c>
      <c r="E243" s="327"/>
      <c r="F243" s="327"/>
      <c r="G243" s="327"/>
      <c r="H243" s="327"/>
      <c r="I243" s="327"/>
      <c r="J243" s="327"/>
      <c r="K243" s="327"/>
      <c r="L243" s="327"/>
      <c r="M243" s="294">
        <v>0</v>
      </c>
      <c r="N243" s="295"/>
      <c r="O243" s="295"/>
      <c r="P243" s="80"/>
    </row>
    <row r="244" spans="2:16" s="25" customFormat="1" x14ac:dyDescent="0.2">
      <c r="B244" s="38"/>
      <c r="C244" s="80"/>
      <c r="D244" s="327" t="s">
        <v>239</v>
      </c>
      <c r="E244" s="327"/>
      <c r="F244" s="327"/>
      <c r="G244" s="327"/>
      <c r="H244" s="327"/>
      <c r="I244" s="327"/>
      <c r="J244" s="327"/>
      <c r="K244" s="327"/>
      <c r="L244" s="327"/>
      <c r="M244" s="294">
        <v>0</v>
      </c>
      <c r="N244" s="295"/>
      <c r="O244" s="295"/>
      <c r="P244" s="80"/>
    </row>
    <row r="245" spans="2:16" s="25" customFormat="1" x14ac:dyDescent="0.2">
      <c r="B245" s="38"/>
      <c r="C245" s="80"/>
      <c r="D245" s="327" t="s">
        <v>240</v>
      </c>
      <c r="E245" s="327"/>
      <c r="F245" s="327"/>
      <c r="G245" s="327"/>
      <c r="H245" s="327"/>
      <c r="I245" s="327"/>
      <c r="J245" s="327"/>
      <c r="K245" s="327"/>
      <c r="L245" s="327"/>
      <c r="M245" s="294">
        <v>89238376.140000001</v>
      </c>
      <c r="N245" s="295"/>
      <c r="O245" s="295"/>
      <c r="P245" s="80"/>
    </row>
    <row r="246" spans="2:16" s="25" customFormat="1" x14ac:dyDescent="0.2">
      <c r="B246" s="38"/>
      <c r="C246" s="80"/>
      <c r="D246" s="327" t="s">
        <v>241</v>
      </c>
      <c r="E246" s="327"/>
      <c r="F246" s="327"/>
      <c r="G246" s="327"/>
      <c r="H246" s="327"/>
      <c r="I246" s="327"/>
      <c r="J246" s="327"/>
      <c r="K246" s="327"/>
      <c r="L246" s="327"/>
      <c r="M246" s="294">
        <v>7113760.0499999998</v>
      </c>
      <c r="N246" s="295"/>
      <c r="O246" s="295"/>
      <c r="P246" s="80"/>
    </row>
    <row r="247" spans="2:16" s="25" customFormat="1" x14ac:dyDescent="0.2">
      <c r="B247" s="38"/>
      <c r="C247" s="80"/>
      <c r="D247" s="327" t="s">
        <v>242</v>
      </c>
      <c r="E247" s="327"/>
      <c r="F247" s="327"/>
      <c r="G247" s="327"/>
      <c r="H247" s="327"/>
      <c r="I247" s="327"/>
      <c r="J247" s="327"/>
      <c r="K247" s="327"/>
      <c r="L247" s="327"/>
      <c r="M247" s="294">
        <v>7277426.6799999997</v>
      </c>
      <c r="N247" s="295"/>
      <c r="O247" s="295"/>
      <c r="P247" s="80"/>
    </row>
    <row r="248" spans="2:16" s="25" customFormat="1" x14ac:dyDescent="0.2">
      <c r="B248" s="38"/>
      <c r="C248" s="80"/>
      <c r="D248" s="327"/>
      <c r="E248" s="327"/>
      <c r="F248" s="327"/>
      <c r="G248" s="327"/>
      <c r="H248" s="327"/>
      <c r="I248" s="327"/>
      <c r="J248" s="327"/>
      <c r="K248" s="327"/>
      <c r="L248" s="327"/>
      <c r="M248" s="294">
        <v>0</v>
      </c>
      <c r="N248" s="295"/>
      <c r="O248" s="295"/>
      <c r="P248" s="80"/>
    </row>
    <row r="249" spans="2:16" s="25" customFormat="1" x14ac:dyDescent="0.2">
      <c r="B249" s="38"/>
      <c r="C249" s="80"/>
      <c r="D249" s="319" t="s">
        <v>244</v>
      </c>
      <c r="E249" s="319"/>
      <c r="F249" s="319"/>
      <c r="G249" s="319"/>
      <c r="H249" s="319"/>
      <c r="I249" s="319"/>
      <c r="J249" s="319"/>
      <c r="K249" s="319"/>
      <c r="L249" s="319"/>
      <c r="M249" s="302">
        <f>SUM(M242:O248)</f>
        <v>345755727.47000003</v>
      </c>
      <c r="N249" s="302"/>
      <c r="O249" s="302"/>
      <c r="P249" s="80"/>
    </row>
    <row r="250" spans="2:16" s="25" customFormat="1" ht="11.25" x14ac:dyDescent="0.2">
      <c r="B250" s="38"/>
      <c r="C250" s="80"/>
      <c r="D250" s="80"/>
      <c r="E250" s="80"/>
      <c r="F250" s="80"/>
      <c r="G250" s="80"/>
      <c r="H250" s="80"/>
      <c r="I250" s="80"/>
      <c r="J250" s="80"/>
      <c r="K250" s="80"/>
      <c r="L250" s="80"/>
      <c r="M250" s="80"/>
      <c r="N250" s="80"/>
      <c r="O250" s="80"/>
      <c r="P250" s="80"/>
    </row>
    <row r="251" spans="2:16" s="25" customFormat="1" ht="12" customHeight="1" x14ac:dyDescent="0.2">
      <c r="B251" s="38"/>
      <c r="C251" s="39"/>
      <c r="D251" s="39"/>
      <c r="E251" s="39"/>
      <c r="F251" s="39"/>
      <c r="G251" s="39"/>
      <c r="H251" s="39"/>
      <c r="I251" s="39"/>
      <c r="J251" s="39"/>
      <c r="K251" s="39"/>
      <c r="L251" s="39"/>
      <c r="M251" s="39"/>
      <c r="N251" s="39"/>
      <c r="O251" s="39"/>
      <c r="P251" s="39"/>
    </row>
    <row r="252" spans="2:16" s="25" customFormat="1" ht="25.5" customHeight="1" x14ac:dyDescent="0.2">
      <c r="B252" s="38"/>
      <c r="C252" s="287" t="s">
        <v>403</v>
      </c>
      <c r="D252" s="287"/>
      <c r="E252" s="287"/>
      <c r="F252" s="287"/>
      <c r="G252" s="287"/>
      <c r="H252" s="287"/>
      <c r="I252" s="287"/>
      <c r="J252" s="287"/>
      <c r="K252" s="287"/>
      <c r="L252" s="287"/>
      <c r="M252" s="287"/>
      <c r="N252" s="287"/>
      <c r="O252" s="287"/>
      <c r="P252" s="287"/>
    </row>
    <row r="253" spans="2:16" ht="12" customHeight="1" x14ac:dyDescent="0.2">
      <c r="B253" s="18"/>
      <c r="C253" s="14"/>
      <c r="D253" s="14"/>
      <c r="E253" s="14"/>
      <c r="F253" s="14"/>
      <c r="G253" s="14"/>
      <c r="H253" s="14"/>
      <c r="I253" s="14"/>
      <c r="J253" s="14"/>
      <c r="K253" s="14"/>
      <c r="L253" s="14"/>
      <c r="M253" s="14"/>
      <c r="N253" s="14"/>
      <c r="O253" s="14"/>
      <c r="P253" s="14"/>
    </row>
    <row r="254" spans="2:16" ht="12" customHeight="1" x14ac:dyDescent="0.2">
      <c r="B254" s="18"/>
      <c r="C254" s="14"/>
      <c r="D254" s="303" t="s">
        <v>95</v>
      </c>
      <c r="E254" s="303"/>
      <c r="F254" s="303"/>
      <c r="G254" s="303"/>
      <c r="H254" s="303"/>
      <c r="I254" s="303"/>
      <c r="J254" s="303"/>
      <c r="K254" s="303"/>
      <c r="L254" s="303"/>
      <c r="M254" s="271" t="s">
        <v>100</v>
      </c>
      <c r="N254" s="272"/>
      <c r="O254" s="273"/>
    </row>
    <row r="255" spans="2:16" ht="12" customHeight="1" x14ac:dyDescent="0.2">
      <c r="B255" s="18"/>
      <c r="C255" s="14"/>
      <c r="D255" s="242" t="s">
        <v>297</v>
      </c>
      <c r="E255" s="242"/>
      <c r="F255" s="242"/>
      <c r="G255" s="242"/>
      <c r="H255" s="242"/>
      <c r="I255" s="242"/>
      <c r="J255" s="242"/>
      <c r="K255" s="242"/>
      <c r="L255" s="242"/>
      <c r="M255" s="243">
        <v>234914991.31</v>
      </c>
      <c r="N255" s="304"/>
      <c r="O255" s="304"/>
    </row>
    <row r="256" spans="2:16" ht="12" customHeight="1" x14ac:dyDescent="0.2">
      <c r="B256" s="18"/>
      <c r="C256" s="14"/>
      <c r="D256" s="321" t="s">
        <v>245</v>
      </c>
      <c r="E256" s="321"/>
      <c r="F256" s="321"/>
      <c r="G256" s="321"/>
      <c r="H256" s="321"/>
      <c r="I256" s="321"/>
      <c r="J256" s="321"/>
      <c r="K256" s="321"/>
      <c r="L256" s="321"/>
      <c r="M256" s="322">
        <f>SUM(M255)</f>
        <v>234914991.31</v>
      </c>
      <c r="N256" s="322"/>
      <c r="O256" s="322"/>
    </row>
    <row r="257" spans="1:16" ht="12" customHeight="1" x14ac:dyDescent="0.2">
      <c r="B257" s="18"/>
      <c r="C257" s="14"/>
      <c r="D257" s="253" t="s">
        <v>298</v>
      </c>
      <c r="E257" s="254"/>
      <c r="F257" s="254"/>
      <c r="G257" s="254"/>
      <c r="H257" s="254"/>
      <c r="I257" s="254"/>
      <c r="J257" s="254"/>
      <c r="K257" s="254"/>
      <c r="L257" s="255"/>
      <c r="M257" s="256">
        <v>102842735</v>
      </c>
      <c r="N257" s="274"/>
      <c r="O257" s="275"/>
    </row>
    <row r="258" spans="1:16" ht="12" customHeight="1" x14ac:dyDescent="0.2">
      <c r="B258" s="18"/>
      <c r="C258" s="14"/>
      <c r="D258" s="321" t="s">
        <v>126</v>
      </c>
      <c r="E258" s="321"/>
      <c r="F258" s="321"/>
      <c r="G258" s="321"/>
      <c r="H258" s="321"/>
      <c r="I258" s="321"/>
      <c r="J258" s="321"/>
      <c r="K258" s="321"/>
      <c r="L258" s="321"/>
      <c r="M258" s="322">
        <f>SUM(M257)</f>
        <v>102842735</v>
      </c>
      <c r="N258" s="322"/>
      <c r="O258" s="322"/>
    </row>
    <row r="259" spans="1:16" ht="12" customHeight="1" x14ac:dyDescent="0.2">
      <c r="B259" s="18"/>
      <c r="C259" s="14"/>
      <c r="D259" s="242" t="s">
        <v>299</v>
      </c>
      <c r="E259" s="242"/>
      <c r="F259" s="242"/>
      <c r="G259" s="242"/>
      <c r="H259" s="242"/>
      <c r="I259" s="242"/>
      <c r="J259" s="242"/>
      <c r="K259" s="242"/>
      <c r="L259" s="242"/>
      <c r="M259" s="243">
        <v>22397532.879999999</v>
      </c>
      <c r="N259" s="304"/>
      <c r="O259" s="304"/>
    </row>
    <row r="260" spans="1:16" ht="12" customHeight="1" x14ac:dyDescent="0.2">
      <c r="B260" s="18"/>
      <c r="C260" s="14"/>
      <c r="D260" s="321" t="s">
        <v>246</v>
      </c>
      <c r="E260" s="321"/>
      <c r="F260" s="321"/>
      <c r="G260" s="321"/>
      <c r="H260" s="321"/>
      <c r="I260" s="321"/>
      <c r="J260" s="321"/>
      <c r="K260" s="321"/>
      <c r="L260" s="321"/>
      <c r="M260" s="322">
        <f>SUM(M259)</f>
        <v>22397532.879999999</v>
      </c>
      <c r="N260" s="322"/>
      <c r="O260" s="322"/>
    </row>
    <row r="261" spans="1:16" ht="12" customHeight="1" x14ac:dyDescent="0.2">
      <c r="B261" s="18"/>
      <c r="C261" s="14"/>
      <c r="D261" s="253" t="s">
        <v>300</v>
      </c>
      <c r="E261" s="254"/>
      <c r="F261" s="254"/>
      <c r="G261" s="254"/>
      <c r="H261" s="254"/>
      <c r="I261" s="254"/>
      <c r="J261" s="254"/>
      <c r="K261" s="254"/>
      <c r="L261" s="255"/>
      <c r="M261" s="256">
        <v>4906553</v>
      </c>
      <c r="N261" s="274"/>
      <c r="O261" s="275"/>
    </row>
    <row r="262" spans="1:16" ht="12" customHeight="1" x14ac:dyDescent="0.2">
      <c r="B262" s="18"/>
      <c r="C262" s="14"/>
      <c r="D262" s="321" t="s">
        <v>247</v>
      </c>
      <c r="E262" s="321"/>
      <c r="F262" s="321"/>
      <c r="G262" s="321"/>
      <c r="H262" s="321"/>
      <c r="I262" s="321"/>
      <c r="J262" s="321"/>
      <c r="K262" s="321"/>
      <c r="L262" s="321"/>
      <c r="M262" s="322">
        <f>SUM(M261)</f>
        <v>4906553</v>
      </c>
      <c r="N262" s="322"/>
      <c r="O262" s="322"/>
    </row>
    <row r="263" spans="1:16" ht="30.75" customHeight="1" x14ac:dyDescent="0.2">
      <c r="B263" s="18"/>
      <c r="C263" s="14"/>
      <c r="D263" s="299" t="s">
        <v>248</v>
      </c>
      <c r="E263" s="300"/>
      <c r="F263" s="300"/>
      <c r="G263" s="300"/>
      <c r="H263" s="300"/>
      <c r="I263" s="300"/>
      <c r="J263" s="300"/>
      <c r="K263" s="300"/>
      <c r="L263" s="301"/>
      <c r="M263" s="302">
        <f>SUM(M256,M258,M260,M262)</f>
        <v>365061812.19</v>
      </c>
      <c r="N263" s="302"/>
      <c r="O263" s="302"/>
    </row>
    <row r="264" spans="1:16" ht="12" customHeight="1" x14ac:dyDescent="0.2">
      <c r="B264" s="18"/>
      <c r="C264" s="14"/>
      <c r="D264" s="14"/>
      <c r="E264" s="14"/>
      <c r="F264" s="14"/>
      <c r="G264" s="14"/>
      <c r="H264" s="14"/>
      <c r="I264" s="14"/>
      <c r="J264" s="14"/>
      <c r="K264" s="14"/>
      <c r="L264" s="14"/>
      <c r="M264" s="14"/>
      <c r="N264" s="14"/>
      <c r="O264" s="14"/>
      <c r="P264" s="14"/>
    </row>
    <row r="265" spans="1:16" ht="12" customHeight="1" x14ac:dyDescent="0.2">
      <c r="A265" s="6"/>
      <c r="B265" s="6"/>
      <c r="C265" s="2" t="s">
        <v>19</v>
      </c>
      <c r="D265" s="6"/>
      <c r="E265" s="6"/>
      <c r="F265" s="6"/>
      <c r="G265" s="6"/>
      <c r="H265" s="6"/>
      <c r="I265" s="6"/>
      <c r="J265" s="6"/>
      <c r="K265" s="6"/>
      <c r="L265" s="6"/>
      <c r="M265" s="6"/>
      <c r="N265" s="6"/>
      <c r="O265" s="6"/>
      <c r="P265" s="6"/>
    </row>
    <row r="266" spans="1:16" ht="12" customHeight="1" x14ac:dyDescent="0.2">
      <c r="A266" s="6"/>
      <c r="B266" s="6"/>
      <c r="C266" s="2"/>
      <c r="D266" s="6"/>
      <c r="E266" s="6"/>
      <c r="F266" s="6"/>
      <c r="G266" s="6"/>
      <c r="H266" s="6"/>
      <c r="I266" s="6"/>
      <c r="J266" s="6"/>
      <c r="K266" s="6"/>
      <c r="L266" s="6"/>
      <c r="M266" s="6"/>
      <c r="N266" s="6"/>
      <c r="O266" s="6"/>
      <c r="P266" s="6"/>
    </row>
    <row r="267" spans="1:16" x14ac:dyDescent="0.2">
      <c r="A267" s="6"/>
      <c r="B267" s="20" t="s">
        <v>39</v>
      </c>
      <c r="C267" s="324" t="s">
        <v>36</v>
      </c>
      <c r="D267" s="324"/>
      <c r="E267" s="324"/>
      <c r="F267" s="324"/>
      <c r="G267" s="324"/>
      <c r="H267" s="324"/>
      <c r="I267" s="324"/>
      <c r="J267" s="324"/>
      <c r="K267" s="324"/>
      <c r="L267" s="324"/>
      <c r="M267" s="324"/>
      <c r="N267" s="324"/>
      <c r="O267" s="324"/>
      <c r="P267" s="324"/>
    </row>
    <row r="268" spans="1:16" x14ac:dyDescent="0.2">
      <c r="A268" s="6"/>
      <c r="B268" s="20"/>
      <c r="C268" s="324"/>
      <c r="D268" s="324"/>
      <c r="E268" s="324"/>
      <c r="F268" s="324"/>
      <c r="G268" s="324"/>
      <c r="H268" s="324"/>
      <c r="I268" s="324"/>
      <c r="J268" s="324"/>
      <c r="K268" s="324"/>
      <c r="L268" s="324"/>
      <c r="M268" s="324"/>
      <c r="N268" s="324"/>
      <c r="O268" s="324"/>
      <c r="P268" s="324"/>
    </row>
    <row r="269" spans="1:16" x14ac:dyDescent="0.2">
      <c r="A269" s="6"/>
      <c r="B269" s="17"/>
      <c r="C269" s="324"/>
      <c r="D269" s="324"/>
      <c r="E269" s="324"/>
      <c r="F269" s="324"/>
      <c r="G269" s="324"/>
      <c r="H269" s="324"/>
      <c r="I269" s="324"/>
      <c r="J269" s="324"/>
      <c r="K269" s="324"/>
      <c r="L269" s="324"/>
      <c r="M269" s="324"/>
      <c r="N269" s="324"/>
      <c r="O269" s="324"/>
      <c r="P269" s="324"/>
    </row>
    <row r="270" spans="1:16" ht="12" customHeight="1" x14ac:dyDescent="0.2">
      <c r="A270" s="6"/>
      <c r="B270" s="17"/>
      <c r="C270" s="6"/>
      <c r="D270" s="6"/>
      <c r="E270" s="6"/>
      <c r="F270" s="6"/>
      <c r="G270" s="6"/>
      <c r="H270" s="6"/>
      <c r="I270" s="6"/>
      <c r="J270" s="6"/>
      <c r="K270" s="6"/>
      <c r="L270" s="6"/>
      <c r="M270" s="6"/>
      <c r="N270" s="6"/>
      <c r="O270" s="6"/>
      <c r="P270" s="6"/>
    </row>
    <row r="271" spans="1:16" ht="12" customHeight="1" x14ac:dyDescent="0.2">
      <c r="A271" s="6"/>
      <c r="B271" s="17"/>
      <c r="C271" s="6"/>
      <c r="D271" s="6"/>
      <c r="E271" s="303" t="s">
        <v>95</v>
      </c>
      <c r="F271" s="303"/>
      <c r="G271" s="303"/>
      <c r="H271" s="303"/>
      <c r="I271" s="303"/>
      <c r="J271" s="303"/>
      <c r="K271" s="303"/>
      <c r="L271" s="271" t="s">
        <v>100</v>
      </c>
      <c r="M271" s="272"/>
      <c r="N271" s="273"/>
      <c r="P271" s="6"/>
    </row>
    <row r="272" spans="1:16" ht="12" customHeight="1" x14ac:dyDescent="0.2">
      <c r="A272" s="6"/>
      <c r="B272" s="17"/>
      <c r="C272" s="6"/>
      <c r="D272" s="6"/>
      <c r="E272" s="242" t="s">
        <v>497</v>
      </c>
      <c r="F272" s="242"/>
      <c r="G272" s="242"/>
      <c r="H272" s="242"/>
      <c r="I272" s="242"/>
      <c r="J272" s="242"/>
      <c r="K272" s="242"/>
      <c r="L272" s="243">
        <v>571048497.39999998</v>
      </c>
      <c r="M272" s="304"/>
      <c r="N272" s="304"/>
      <c r="P272" s="6"/>
    </row>
    <row r="273" spans="1:16" ht="12" customHeight="1" x14ac:dyDescent="0.2">
      <c r="A273" s="6"/>
      <c r="B273" s="17"/>
      <c r="C273" s="6"/>
      <c r="D273" s="6"/>
      <c r="E273" s="242" t="s">
        <v>498</v>
      </c>
      <c r="F273" s="242"/>
      <c r="G273" s="242"/>
      <c r="H273" s="242"/>
      <c r="I273" s="242"/>
      <c r="J273" s="242"/>
      <c r="K273" s="242"/>
      <c r="L273" s="243">
        <v>64412797.829999998</v>
      </c>
      <c r="M273" s="304"/>
      <c r="N273" s="304"/>
      <c r="P273" s="6"/>
    </row>
    <row r="274" spans="1:16" ht="12" customHeight="1" x14ac:dyDescent="0.2">
      <c r="A274" s="6"/>
      <c r="B274" s="17"/>
      <c r="C274" s="6"/>
      <c r="D274" s="6"/>
      <c r="E274" s="242" t="s">
        <v>499</v>
      </c>
      <c r="F274" s="242"/>
      <c r="G274" s="242"/>
      <c r="H274" s="242"/>
      <c r="I274" s="242"/>
      <c r="J274" s="242"/>
      <c r="K274" s="242"/>
      <c r="L274" s="243">
        <v>35798.31</v>
      </c>
      <c r="M274" s="304"/>
      <c r="N274" s="304"/>
      <c r="P274" s="6"/>
    </row>
    <row r="275" spans="1:16" ht="12" customHeight="1" x14ac:dyDescent="0.2">
      <c r="A275" s="6"/>
      <c r="B275" s="17"/>
      <c r="C275" s="6"/>
      <c r="D275" s="6"/>
      <c r="E275" s="242" t="s">
        <v>500</v>
      </c>
      <c r="F275" s="242"/>
      <c r="G275" s="242"/>
      <c r="H275" s="242"/>
      <c r="I275" s="242"/>
      <c r="J275" s="242"/>
      <c r="K275" s="242"/>
      <c r="L275" s="243">
        <v>59366131.82</v>
      </c>
      <c r="M275" s="304"/>
      <c r="N275" s="304"/>
      <c r="P275" s="6"/>
    </row>
    <row r="276" spans="1:16" ht="12" customHeight="1" x14ac:dyDescent="0.2">
      <c r="A276" s="6"/>
      <c r="B276" s="17"/>
      <c r="C276" s="6"/>
      <c r="D276" s="6"/>
      <c r="E276" s="245" t="s">
        <v>501</v>
      </c>
      <c r="F276" s="246"/>
      <c r="G276" s="246"/>
      <c r="H276" s="246"/>
      <c r="I276" s="246"/>
      <c r="J276" s="246"/>
      <c r="K276" s="247"/>
      <c r="L276" s="302">
        <f>SUM(L272:N275)</f>
        <v>694863225.36000001</v>
      </c>
      <c r="M276" s="302"/>
      <c r="N276" s="302"/>
      <c r="P276" s="6"/>
    </row>
    <row r="277" spans="1:16" ht="12" customHeight="1" x14ac:dyDescent="0.2">
      <c r="A277" s="6"/>
      <c r="B277" s="17"/>
      <c r="C277" s="6"/>
      <c r="D277" s="6"/>
      <c r="E277" s="6"/>
      <c r="F277" s="6"/>
      <c r="G277" s="6"/>
      <c r="H277" s="6"/>
      <c r="I277" s="6"/>
      <c r="J277" s="6"/>
      <c r="K277" s="6"/>
      <c r="L277" s="6"/>
      <c r="M277" s="6"/>
      <c r="N277" s="6"/>
      <c r="O277" s="6"/>
      <c r="P277" s="6"/>
    </row>
    <row r="278" spans="1:16" ht="12" customHeight="1" x14ac:dyDescent="0.2">
      <c r="A278" s="6"/>
      <c r="B278" s="17"/>
      <c r="C278" s="27" t="s">
        <v>127</v>
      </c>
      <c r="D278" s="6"/>
      <c r="E278" s="6"/>
      <c r="F278" s="6"/>
      <c r="G278" s="6"/>
      <c r="H278" s="6"/>
      <c r="I278" s="6"/>
      <c r="J278" s="6"/>
      <c r="K278" s="6"/>
      <c r="L278" s="6"/>
      <c r="M278" s="6"/>
      <c r="N278" s="6"/>
      <c r="O278" s="6"/>
      <c r="P278" s="6"/>
    </row>
    <row r="279" spans="1:16" ht="12" customHeight="1" x14ac:dyDescent="0.2">
      <c r="A279" s="6"/>
      <c r="B279" s="17"/>
      <c r="C279" s="6"/>
      <c r="D279" s="6"/>
      <c r="E279" s="6"/>
      <c r="F279" s="6"/>
      <c r="G279" s="6"/>
      <c r="H279" s="6"/>
      <c r="I279" s="6"/>
      <c r="J279" s="6"/>
      <c r="K279" s="6"/>
      <c r="L279" s="6"/>
      <c r="M279" s="6"/>
      <c r="N279" s="6"/>
      <c r="O279" s="6"/>
      <c r="P279" s="6"/>
    </row>
    <row r="280" spans="1:16" ht="12" customHeight="1" x14ac:dyDescent="0.2">
      <c r="A280" s="6"/>
      <c r="B280" s="17"/>
      <c r="C280" s="284" t="s">
        <v>95</v>
      </c>
      <c r="D280" s="285"/>
      <c r="E280" s="285"/>
      <c r="F280" s="285"/>
      <c r="G280" s="285"/>
      <c r="H280" s="285"/>
      <c r="I280" s="285"/>
      <c r="J280" s="286"/>
      <c r="K280" s="271" t="s">
        <v>100</v>
      </c>
      <c r="L280" s="272"/>
      <c r="M280" s="273"/>
      <c r="N280" s="271" t="s">
        <v>104</v>
      </c>
      <c r="O280" s="272"/>
      <c r="P280" s="273"/>
    </row>
    <row r="281" spans="1:16" ht="12" customHeight="1" x14ac:dyDescent="0.2">
      <c r="A281" s="6"/>
      <c r="B281" s="17"/>
      <c r="C281" s="253" t="s">
        <v>502</v>
      </c>
      <c r="D281" s="254"/>
      <c r="E281" s="254"/>
      <c r="F281" s="254"/>
      <c r="G281" s="254"/>
      <c r="H281" s="254"/>
      <c r="I281" s="254"/>
      <c r="J281" s="255"/>
      <c r="K281" s="256">
        <v>104223658.41</v>
      </c>
      <c r="L281" s="274"/>
      <c r="M281" s="275"/>
      <c r="N281" s="296">
        <f>K281/L276</f>
        <v>0.14999161648827078</v>
      </c>
      <c r="O281" s="297"/>
      <c r="P281" s="298"/>
    </row>
    <row r="282" spans="1:16" ht="12" customHeight="1" x14ac:dyDescent="0.2">
      <c r="A282" s="6"/>
      <c r="B282" s="17"/>
      <c r="C282" s="253" t="s">
        <v>503</v>
      </c>
      <c r="D282" s="254"/>
      <c r="E282" s="254"/>
      <c r="F282" s="254"/>
      <c r="G282" s="254"/>
      <c r="H282" s="254"/>
      <c r="I282" s="254"/>
      <c r="J282" s="255"/>
      <c r="K282" s="256">
        <v>101439725.27</v>
      </c>
      <c r="L282" s="274"/>
      <c r="M282" s="275"/>
      <c r="N282" s="296">
        <f>K282/L276</f>
        <v>0.14598516883296758</v>
      </c>
      <c r="O282" s="297"/>
      <c r="P282" s="298"/>
    </row>
    <row r="283" spans="1:16" ht="12" customHeight="1" x14ac:dyDescent="0.2">
      <c r="A283" s="6"/>
      <c r="B283" s="17"/>
      <c r="C283" s="253" t="s">
        <v>504</v>
      </c>
      <c r="D283" s="254"/>
      <c r="E283" s="254"/>
      <c r="F283" s="254"/>
      <c r="G283" s="254"/>
      <c r="H283" s="254"/>
      <c r="I283" s="254"/>
      <c r="J283" s="255"/>
      <c r="K283" s="256">
        <v>49593130.359999999</v>
      </c>
      <c r="L283" s="274"/>
      <c r="M283" s="275"/>
      <c r="N283" s="296">
        <f>K283/L276</f>
        <v>7.1371067787198567E-2</v>
      </c>
      <c r="O283" s="297"/>
      <c r="P283" s="298"/>
    </row>
    <row r="284" spans="1:16" ht="12" customHeight="1" x14ac:dyDescent="0.2">
      <c r="A284" s="6"/>
      <c r="B284" s="17"/>
      <c r="C284" s="253" t="s">
        <v>505</v>
      </c>
      <c r="D284" s="254"/>
      <c r="E284" s="254"/>
      <c r="F284" s="254"/>
      <c r="G284" s="254"/>
      <c r="H284" s="254"/>
      <c r="I284" s="254"/>
      <c r="J284" s="255"/>
      <c r="K284" s="256">
        <v>59366131.82</v>
      </c>
      <c r="L284" s="274"/>
      <c r="M284" s="275"/>
      <c r="N284" s="296">
        <f>K284/L276</f>
        <v>8.5435708285242967E-2</v>
      </c>
      <c r="O284" s="297"/>
      <c r="P284" s="298"/>
    </row>
    <row r="285" spans="1:16" ht="12" customHeight="1" x14ac:dyDescent="0.2">
      <c r="A285" s="6"/>
      <c r="B285" s="17"/>
      <c r="C285" s="6"/>
      <c r="D285" s="6"/>
      <c r="E285" s="6"/>
      <c r="F285" s="6"/>
      <c r="G285" s="6"/>
      <c r="H285" s="6"/>
      <c r="I285" s="6"/>
      <c r="J285" s="6"/>
      <c r="K285" s="6"/>
      <c r="L285" s="6"/>
      <c r="M285" s="6"/>
      <c r="N285" s="6"/>
      <c r="O285" s="6"/>
      <c r="P285" s="6"/>
    </row>
    <row r="286" spans="1:16" ht="12" customHeight="1" x14ac:dyDescent="0.2">
      <c r="A286" s="1"/>
      <c r="B286" s="21" t="s">
        <v>28</v>
      </c>
      <c r="C286" s="12" t="s">
        <v>29</v>
      </c>
    </row>
    <row r="287" spans="1:16" ht="12" customHeight="1" x14ac:dyDescent="0.2">
      <c r="A287" s="1"/>
      <c r="B287" s="21"/>
      <c r="C287" s="12"/>
    </row>
    <row r="288" spans="1:16" ht="12" customHeight="1" x14ac:dyDescent="0.2">
      <c r="B288" s="18"/>
      <c r="C288" s="37" t="s">
        <v>128</v>
      </c>
      <c r="D288" s="27"/>
      <c r="E288" s="27"/>
      <c r="F288" s="27"/>
      <c r="G288" s="27"/>
      <c r="H288" s="27"/>
      <c r="I288" s="27"/>
      <c r="J288" s="27"/>
      <c r="K288" s="27"/>
      <c r="L288" s="27"/>
      <c r="M288" s="27"/>
      <c r="N288" s="27"/>
      <c r="O288" s="27"/>
      <c r="P288" s="27"/>
    </row>
    <row r="289" spans="1:16" ht="11.25" customHeight="1" x14ac:dyDescent="0.2">
      <c r="B289" s="18"/>
      <c r="C289" s="278" t="s">
        <v>129</v>
      </c>
      <c r="D289" s="278"/>
      <c r="E289" s="278"/>
      <c r="F289" s="278"/>
      <c r="G289" s="278"/>
      <c r="H289" s="278"/>
      <c r="I289" s="278"/>
      <c r="J289" s="278"/>
      <c r="K289" s="278"/>
      <c r="L289" s="278"/>
      <c r="M289" s="278"/>
      <c r="N289" s="278"/>
      <c r="O289" s="278"/>
      <c r="P289" s="278"/>
    </row>
    <row r="290" spans="1:16" ht="15" customHeight="1" x14ac:dyDescent="0.2">
      <c r="B290" s="18"/>
      <c r="C290" s="278"/>
      <c r="D290" s="278"/>
      <c r="E290" s="278"/>
      <c r="F290" s="278"/>
      <c r="G290" s="278"/>
      <c r="H290" s="278"/>
      <c r="I290" s="278"/>
      <c r="J290" s="278"/>
      <c r="K290" s="278"/>
      <c r="L290" s="278"/>
      <c r="M290" s="278"/>
      <c r="N290" s="278"/>
      <c r="O290" s="278"/>
      <c r="P290" s="278"/>
    </row>
    <row r="291" spans="1:16" ht="12" customHeight="1" x14ac:dyDescent="0.2">
      <c r="B291" s="18"/>
      <c r="C291" s="14"/>
      <c r="D291" s="14"/>
      <c r="E291" s="14"/>
      <c r="F291" s="14"/>
      <c r="G291" s="14"/>
      <c r="H291" s="14"/>
      <c r="I291" s="14"/>
      <c r="J291" s="14"/>
      <c r="K291" s="14"/>
      <c r="L291" s="14"/>
      <c r="M291" s="14"/>
      <c r="N291" s="14"/>
      <c r="O291" s="14"/>
      <c r="P291" s="14"/>
    </row>
    <row r="292" spans="1:16" ht="12" customHeight="1" x14ac:dyDescent="0.2">
      <c r="A292" s="2"/>
      <c r="B292" s="21" t="s">
        <v>32</v>
      </c>
      <c r="C292" s="12" t="s">
        <v>33</v>
      </c>
    </row>
    <row r="293" spans="1:16" ht="12" customHeight="1" x14ac:dyDescent="0.2">
      <c r="A293" s="2"/>
      <c r="B293" s="21"/>
      <c r="C293" s="12"/>
    </row>
    <row r="294" spans="1:16" ht="12" customHeight="1" x14ac:dyDescent="0.2">
      <c r="A294" s="13"/>
      <c r="B294" s="22"/>
      <c r="C294" s="2" t="s">
        <v>20</v>
      </c>
      <c r="D294" s="13"/>
      <c r="E294" s="13"/>
      <c r="F294" s="13"/>
      <c r="G294" s="13"/>
      <c r="H294" s="13"/>
      <c r="I294" s="13"/>
      <c r="J294" s="13"/>
      <c r="K294" s="13"/>
      <c r="L294" s="13"/>
      <c r="M294" s="13"/>
      <c r="N294" s="13"/>
      <c r="O294" s="13"/>
      <c r="P294" s="13"/>
    </row>
    <row r="295" spans="1:16" ht="12" customHeight="1" x14ac:dyDescent="0.2">
      <c r="A295" s="13"/>
      <c r="B295" s="22"/>
      <c r="C295" s="2"/>
      <c r="D295" s="13"/>
      <c r="E295" s="13"/>
      <c r="F295" s="13"/>
      <c r="G295" s="13"/>
      <c r="H295" s="13"/>
      <c r="I295" s="13"/>
      <c r="J295" s="13"/>
      <c r="K295" s="13"/>
      <c r="L295" s="13"/>
      <c r="M295" s="13"/>
      <c r="N295" s="13"/>
      <c r="O295" s="13"/>
      <c r="P295" s="13"/>
    </row>
    <row r="296" spans="1:16" ht="12" customHeight="1" x14ac:dyDescent="0.2">
      <c r="A296" s="13"/>
      <c r="B296" s="35"/>
      <c r="C296" s="279" t="s">
        <v>37</v>
      </c>
      <c r="D296" s="279"/>
      <c r="E296" s="279"/>
      <c r="F296" s="279"/>
      <c r="G296" s="279"/>
      <c r="H296" s="279"/>
      <c r="I296" s="279"/>
      <c r="J296" s="279"/>
      <c r="K296" s="279"/>
      <c r="L296" s="279"/>
      <c r="M296" s="279"/>
      <c r="N296" s="279"/>
      <c r="O296" s="279"/>
      <c r="P296" s="279"/>
    </row>
    <row r="298" spans="1:16" ht="12" customHeight="1" x14ac:dyDescent="0.2">
      <c r="E298" s="284" t="s">
        <v>95</v>
      </c>
      <c r="F298" s="285"/>
      <c r="G298" s="285"/>
      <c r="H298" s="286"/>
      <c r="I298" s="271">
        <v>2024</v>
      </c>
      <c r="J298" s="272"/>
      <c r="K298" s="273"/>
      <c r="L298" s="271">
        <v>2023</v>
      </c>
      <c r="M298" s="272"/>
      <c r="N298" s="273"/>
    </row>
    <row r="299" spans="1:16" ht="12" customHeight="1" x14ac:dyDescent="0.2">
      <c r="A299" s="1"/>
      <c r="E299" s="253" t="s">
        <v>420</v>
      </c>
      <c r="F299" s="254"/>
      <c r="G299" s="254"/>
      <c r="H299" s="255"/>
      <c r="I299" s="256">
        <v>0</v>
      </c>
      <c r="J299" s="274"/>
      <c r="K299" s="275"/>
      <c r="L299" s="256">
        <v>0</v>
      </c>
      <c r="M299" s="274"/>
      <c r="N299" s="275"/>
    </row>
    <row r="300" spans="1:16" ht="12" customHeight="1" x14ac:dyDescent="0.2">
      <c r="A300" s="1"/>
      <c r="E300" s="253" t="s">
        <v>421</v>
      </c>
      <c r="F300" s="254"/>
      <c r="G300" s="254"/>
      <c r="H300" s="255"/>
      <c r="I300" s="256">
        <v>52603903.520000003</v>
      </c>
      <c r="J300" s="274"/>
      <c r="K300" s="275"/>
      <c r="L300" s="256">
        <v>82650266.280000001</v>
      </c>
      <c r="M300" s="274"/>
      <c r="N300" s="275"/>
    </row>
    <row r="301" spans="1:16" ht="12" customHeight="1" x14ac:dyDescent="0.2">
      <c r="A301" s="1"/>
      <c r="E301" s="253" t="s">
        <v>422</v>
      </c>
      <c r="F301" s="254"/>
      <c r="G301" s="254"/>
      <c r="H301" s="255"/>
      <c r="I301" s="256">
        <v>23427267.539999999</v>
      </c>
      <c r="J301" s="274"/>
      <c r="K301" s="275"/>
      <c r="L301" s="256">
        <v>61398033.060000002</v>
      </c>
      <c r="M301" s="274"/>
      <c r="N301" s="275"/>
    </row>
    <row r="302" spans="1:16" ht="12" customHeight="1" x14ac:dyDescent="0.2">
      <c r="A302" s="1"/>
      <c r="E302" s="253" t="s">
        <v>423</v>
      </c>
      <c r="F302" s="254"/>
      <c r="G302" s="254"/>
      <c r="H302" s="255"/>
      <c r="I302" s="256">
        <v>0</v>
      </c>
      <c r="J302" s="274"/>
      <c r="K302" s="275"/>
      <c r="L302" s="256">
        <v>0</v>
      </c>
      <c r="M302" s="274"/>
      <c r="N302" s="275"/>
    </row>
    <row r="303" spans="1:16" ht="12" customHeight="1" x14ac:dyDescent="0.2">
      <c r="E303" s="253" t="s">
        <v>424</v>
      </c>
      <c r="F303" s="254"/>
      <c r="G303" s="254"/>
      <c r="H303" s="255"/>
      <c r="I303" s="256">
        <v>762264.94</v>
      </c>
      <c r="J303" s="274"/>
      <c r="K303" s="275"/>
      <c r="L303" s="256">
        <v>762264.94</v>
      </c>
      <c r="M303" s="274"/>
      <c r="N303" s="275"/>
    </row>
    <row r="304" spans="1:16" ht="12" customHeight="1" x14ac:dyDescent="0.2">
      <c r="E304" s="245" t="s">
        <v>506</v>
      </c>
      <c r="F304" s="246"/>
      <c r="G304" s="246"/>
      <c r="H304" s="247"/>
      <c r="I304" s="268">
        <f>SUM(I299:K303)</f>
        <v>76793436</v>
      </c>
      <c r="J304" s="269"/>
      <c r="K304" s="270"/>
      <c r="L304" s="268">
        <f>SUM(L299:N303)</f>
        <v>144810564.28</v>
      </c>
      <c r="M304" s="269"/>
      <c r="N304" s="270"/>
    </row>
    <row r="306" spans="1:16" s="25" customFormat="1" ht="11.25" customHeight="1" x14ac:dyDescent="0.2">
      <c r="A306" s="43"/>
      <c r="B306" s="38" t="s">
        <v>38</v>
      </c>
      <c r="C306" s="369" t="s">
        <v>404</v>
      </c>
      <c r="D306" s="369"/>
      <c r="E306" s="369"/>
      <c r="F306" s="369"/>
      <c r="G306" s="369"/>
      <c r="H306" s="369"/>
      <c r="I306" s="369"/>
      <c r="J306" s="369"/>
      <c r="K306" s="369"/>
      <c r="L306" s="369"/>
      <c r="M306" s="369"/>
      <c r="N306" s="369"/>
      <c r="O306" s="369"/>
      <c r="P306" s="369"/>
    </row>
    <row r="307" spans="1:16" s="25" customFormat="1" ht="11.25" x14ac:dyDescent="0.2">
      <c r="A307" s="43"/>
      <c r="B307" s="38"/>
      <c r="C307" s="99"/>
      <c r="D307" s="99"/>
      <c r="E307" s="99"/>
      <c r="F307" s="99"/>
      <c r="G307" s="99"/>
      <c r="H307" s="99"/>
      <c r="I307" s="99"/>
      <c r="J307" s="99"/>
      <c r="K307" s="99"/>
      <c r="L307" s="99"/>
      <c r="M307" s="99"/>
      <c r="N307" s="99"/>
      <c r="O307" s="99"/>
      <c r="P307" s="99"/>
    </row>
    <row r="308" spans="1:16" s="25" customFormat="1" x14ac:dyDescent="0.2">
      <c r="A308" s="24"/>
      <c r="B308" s="36"/>
      <c r="C308" s="99"/>
      <c r="D308" s="99"/>
      <c r="E308" s="375" t="s">
        <v>405</v>
      </c>
      <c r="F308" s="375"/>
      <c r="G308" s="375"/>
      <c r="H308" s="375"/>
      <c r="I308" s="375"/>
      <c r="J308" s="375"/>
      <c r="K308" s="96"/>
      <c r="L308" s="96"/>
      <c r="M308" s="96"/>
      <c r="N308" s="96"/>
      <c r="O308" s="99"/>
      <c r="P308" s="99"/>
    </row>
    <row r="309" spans="1:16" s="25" customFormat="1" x14ac:dyDescent="0.2">
      <c r="A309" s="24"/>
      <c r="B309" s="36"/>
      <c r="C309" s="99"/>
      <c r="D309" s="99"/>
      <c r="E309" s="96"/>
      <c r="F309" s="96"/>
      <c r="G309" s="96"/>
      <c r="H309" s="96"/>
      <c r="I309" s="96"/>
      <c r="J309" s="96"/>
      <c r="K309" s="96"/>
      <c r="L309" s="96"/>
      <c r="M309" s="96"/>
      <c r="N309" s="96"/>
      <c r="O309" s="99"/>
      <c r="P309" s="99"/>
    </row>
    <row r="310" spans="1:16" s="25" customFormat="1" x14ac:dyDescent="0.2">
      <c r="A310" s="24"/>
      <c r="B310" s="36"/>
      <c r="C310" s="99"/>
      <c r="D310" s="99"/>
      <c r="E310" s="344" t="s">
        <v>95</v>
      </c>
      <c r="F310" s="345"/>
      <c r="G310" s="345"/>
      <c r="H310" s="346"/>
      <c r="I310" s="344">
        <v>2024</v>
      </c>
      <c r="J310" s="345"/>
      <c r="K310" s="346"/>
      <c r="L310" s="344">
        <v>2023</v>
      </c>
      <c r="M310" s="345"/>
      <c r="N310" s="346"/>
      <c r="O310" s="99"/>
      <c r="P310" s="99"/>
    </row>
    <row r="311" spans="1:16" s="25" customFormat="1" x14ac:dyDescent="0.2">
      <c r="A311" s="24"/>
      <c r="B311" s="36"/>
      <c r="C311" s="99"/>
      <c r="D311" s="99"/>
      <c r="E311" s="310" t="s">
        <v>463</v>
      </c>
      <c r="F311" s="311"/>
      <c r="G311" s="311"/>
      <c r="H311" s="312"/>
      <c r="I311" s="352">
        <v>346282358</v>
      </c>
      <c r="J311" s="376"/>
      <c r="K311" s="351"/>
      <c r="L311" s="352">
        <v>305882358</v>
      </c>
      <c r="M311" s="376"/>
      <c r="N311" s="351"/>
      <c r="O311" s="99"/>
      <c r="P311" s="99"/>
    </row>
    <row r="312" spans="1:16" s="25" customFormat="1" x14ac:dyDescent="0.2">
      <c r="A312" s="24"/>
      <c r="B312" s="36"/>
      <c r="C312" s="99"/>
      <c r="D312" s="99"/>
      <c r="E312" s="310" t="s">
        <v>464</v>
      </c>
      <c r="F312" s="311"/>
      <c r="G312" s="311"/>
      <c r="H312" s="312"/>
      <c r="I312" s="352">
        <v>49253726.759999998</v>
      </c>
      <c r="J312" s="376"/>
      <c r="K312" s="351"/>
      <c r="L312" s="352">
        <v>49253726.759999998</v>
      </c>
      <c r="M312" s="376"/>
      <c r="N312" s="351"/>
      <c r="O312" s="99"/>
      <c r="P312" s="99"/>
    </row>
    <row r="313" spans="1:16" s="25" customFormat="1" x14ac:dyDescent="0.2">
      <c r="A313" s="24"/>
      <c r="B313" s="36"/>
      <c r="C313" s="99"/>
      <c r="D313" s="99"/>
      <c r="E313" s="310" t="s">
        <v>465</v>
      </c>
      <c r="F313" s="311"/>
      <c r="G313" s="311"/>
      <c r="H313" s="312"/>
      <c r="I313" s="352">
        <v>172836597.44999999</v>
      </c>
      <c r="J313" s="376"/>
      <c r="K313" s="351"/>
      <c r="L313" s="352">
        <v>185855797.71000001</v>
      </c>
      <c r="M313" s="376"/>
      <c r="N313" s="351"/>
      <c r="O313" s="99"/>
      <c r="P313" s="99"/>
    </row>
    <row r="314" spans="1:16" s="25" customFormat="1" x14ac:dyDescent="0.2">
      <c r="A314" s="24"/>
      <c r="B314" s="36"/>
      <c r="C314" s="99"/>
      <c r="D314" s="99"/>
      <c r="E314" s="310" t="s">
        <v>466</v>
      </c>
      <c r="F314" s="311"/>
      <c r="G314" s="311"/>
      <c r="H314" s="312"/>
      <c r="I314" s="352">
        <v>1644563.39</v>
      </c>
      <c r="J314" s="376"/>
      <c r="K314" s="351"/>
      <c r="L314" s="352">
        <v>1644563.39</v>
      </c>
      <c r="M314" s="376"/>
      <c r="N314" s="351"/>
      <c r="O314" s="99"/>
      <c r="P314" s="99"/>
    </row>
    <row r="315" spans="1:16" s="25" customFormat="1" x14ac:dyDescent="0.2">
      <c r="A315" s="24"/>
      <c r="B315" s="36"/>
      <c r="C315" s="99"/>
      <c r="D315" s="99"/>
      <c r="E315" s="310" t="s">
        <v>467</v>
      </c>
      <c r="F315" s="311"/>
      <c r="G315" s="311"/>
      <c r="H315" s="312"/>
      <c r="I315" s="352">
        <v>208800</v>
      </c>
      <c r="J315" s="376"/>
      <c r="K315" s="351"/>
      <c r="L315" s="352">
        <v>208800</v>
      </c>
      <c r="M315" s="376"/>
      <c r="N315" s="351"/>
      <c r="O315" s="99"/>
      <c r="P315" s="99"/>
    </row>
    <row r="316" spans="1:16" s="25" customFormat="1" x14ac:dyDescent="0.2">
      <c r="A316" s="24"/>
      <c r="B316" s="36"/>
      <c r="C316" s="99"/>
      <c r="D316" s="99"/>
      <c r="E316" s="377" t="s">
        <v>406</v>
      </c>
      <c r="F316" s="378"/>
      <c r="G316" s="378"/>
      <c r="H316" s="379"/>
      <c r="I316" s="380">
        <f>SUM(I311:K315)</f>
        <v>570226045.60000002</v>
      </c>
      <c r="J316" s="381"/>
      <c r="K316" s="382"/>
      <c r="L316" s="380">
        <f>SUM(L311:N315)</f>
        <v>542845245.86000001</v>
      </c>
      <c r="M316" s="381"/>
      <c r="N316" s="382"/>
      <c r="O316" s="99"/>
      <c r="P316" s="99"/>
    </row>
    <row r="317" spans="1:16" s="25" customFormat="1" x14ac:dyDescent="0.2">
      <c r="A317" s="24"/>
      <c r="B317" s="36"/>
      <c r="C317" s="99"/>
      <c r="D317" s="99"/>
      <c r="E317" s="96"/>
      <c r="F317" s="96"/>
      <c r="G317" s="96"/>
      <c r="H317" s="96"/>
      <c r="I317" s="96"/>
      <c r="J317" s="96"/>
      <c r="K317" s="96"/>
      <c r="L317" s="96"/>
      <c r="M317" s="96"/>
      <c r="N317" s="96"/>
      <c r="O317" s="99"/>
      <c r="P317" s="99"/>
    </row>
    <row r="318" spans="1:16" s="25" customFormat="1" x14ac:dyDescent="0.2">
      <c r="A318" s="24"/>
      <c r="B318" s="36"/>
      <c r="C318" s="99"/>
      <c r="D318" s="99"/>
      <c r="E318" s="96"/>
      <c r="F318" s="96"/>
      <c r="G318" s="96"/>
      <c r="H318" s="96"/>
      <c r="I318" s="96"/>
      <c r="J318" s="96"/>
      <c r="K318" s="96"/>
      <c r="L318" s="96"/>
      <c r="M318" s="96"/>
      <c r="N318" s="96"/>
      <c r="O318" s="99"/>
      <c r="P318" s="99"/>
    </row>
    <row r="319" spans="1:16" s="25" customFormat="1" x14ac:dyDescent="0.2">
      <c r="A319" s="24"/>
      <c r="B319" s="36"/>
      <c r="C319" s="99"/>
      <c r="D319" s="99"/>
      <c r="E319" s="375" t="s">
        <v>407</v>
      </c>
      <c r="F319" s="375"/>
      <c r="G319" s="375"/>
      <c r="H319" s="375"/>
      <c r="I319" s="375"/>
      <c r="J319" s="375"/>
      <c r="K319" s="96"/>
      <c r="L319" s="96"/>
      <c r="M319" s="96"/>
      <c r="N319" s="96"/>
      <c r="O319" s="99"/>
      <c r="P319" s="99"/>
    </row>
    <row r="320" spans="1:16" s="25" customFormat="1" x14ac:dyDescent="0.2">
      <c r="A320" s="24"/>
      <c r="B320" s="36"/>
      <c r="C320" s="99"/>
      <c r="D320" s="99"/>
      <c r="E320" s="96"/>
      <c r="F320" s="96"/>
      <c r="G320" s="96"/>
      <c r="H320" s="96"/>
      <c r="I320" s="96"/>
      <c r="J320" s="96"/>
      <c r="K320" s="96"/>
      <c r="L320" s="96"/>
      <c r="M320" s="96"/>
      <c r="N320" s="96"/>
      <c r="O320" s="99"/>
      <c r="P320" s="99"/>
    </row>
    <row r="321" spans="1:16" s="25" customFormat="1" x14ac:dyDescent="0.2">
      <c r="A321" s="24"/>
      <c r="B321" s="36"/>
      <c r="C321" s="99"/>
      <c r="D321" s="99"/>
      <c r="E321" s="344" t="s">
        <v>95</v>
      </c>
      <c r="F321" s="345"/>
      <c r="G321" s="345"/>
      <c r="H321" s="346"/>
      <c r="I321" s="344">
        <v>2024</v>
      </c>
      <c r="J321" s="345"/>
      <c r="K321" s="346"/>
      <c r="L321" s="344">
        <v>2023</v>
      </c>
      <c r="M321" s="345"/>
      <c r="N321" s="346"/>
      <c r="O321" s="99"/>
      <c r="P321" s="99"/>
    </row>
    <row r="322" spans="1:16" s="25" customFormat="1" x14ac:dyDescent="0.2">
      <c r="A322" s="24"/>
      <c r="B322" s="36"/>
      <c r="C322" s="99"/>
      <c r="D322" s="99"/>
      <c r="E322" s="310" t="s">
        <v>469</v>
      </c>
      <c r="F322" s="311"/>
      <c r="G322" s="311"/>
      <c r="H322" s="312"/>
      <c r="I322" s="352">
        <v>14138931.1</v>
      </c>
      <c r="J322" s="376"/>
      <c r="K322" s="351"/>
      <c r="L322" s="352">
        <v>13644778.49</v>
      </c>
      <c r="M322" s="376"/>
      <c r="N322" s="351"/>
      <c r="O322" s="99"/>
      <c r="P322" s="99"/>
    </row>
    <row r="323" spans="1:16" s="25" customFormat="1" x14ac:dyDescent="0.2">
      <c r="A323" s="24"/>
      <c r="B323" s="36"/>
      <c r="C323" s="99"/>
      <c r="D323" s="99"/>
      <c r="E323" s="310" t="s">
        <v>470</v>
      </c>
      <c r="F323" s="311"/>
      <c r="G323" s="311"/>
      <c r="H323" s="312"/>
      <c r="I323" s="352">
        <v>4432281.3</v>
      </c>
      <c r="J323" s="376"/>
      <c r="K323" s="351"/>
      <c r="L323" s="352">
        <v>2601911.14</v>
      </c>
      <c r="M323" s="376"/>
      <c r="N323" s="351"/>
      <c r="O323" s="99"/>
      <c r="P323" s="99"/>
    </row>
    <row r="324" spans="1:16" s="25" customFormat="1" x14ac:dyDescent="0.2">
      <c r="A324" s="24"/>
      <c r="B324" s="36"/>
      <c r="C324" s="99"/>
      <c r="D324" s="99"/>
      <c r="E324" s="310" t="s">
        <v>471</v>
      </c>
      <c r="F324" s="311"/>
      <c r="G324" s="311"/>
      <c r="H324" s="312"/>
      <c r="I324" s="352">
        <v>1167230.7</v>
      </c>
      <c r="J324" s="376"/>
      <c r="K324" s="351"/>
      <c r="L324" s="352">
        <v>1167230.7</v>
      </c>
      <c r="M324" s="376"/>
      <c r="N324" s="351"/>
      <c r="O324" s="99"/>
      <c r="P324" s="99"/>
    </row>
    <row r="325" spans="1:16" s="25" customFormat="1" x14ac:dyDescent="0.2">
      <c r="A325" s="24"/>
      <c r="B325" s="36"/>
      <c r="C325" s="99"/>
      <c r="D325" s="99"/>
      <c r="E325" s="310" t="s">
        <v>472</v>
      </c>
      <c r="F325" s="311"/>
      <c r="G325" s="311"/>
      <c r="H325" s="312"/>
      <c r="I325" s="352">
        <v>64295840.770000003</v>
      </c>
      <c r="J325" s="376"/>
      <c r="K325" s="351"/>
      <c r="L325" s="352">
        <v>48115901.079999998</v>
      </c>
      <c r="M325" s="376"/>
      <c r="N325" s="351"/>
      <c r="O325" s="99"/>
      <c r="P325" s="99"/>
    </row>
    <row r="326" spans="1:16" s="25" customFormat="1" x14ac:dyDescent="0.2">
      <c r="A326" s="24"/>
      <c r="B326" s="36"/>
      <c r="C326" s="99"/>
      <c r="D326" s="99"/>
      <c r="E326" s="310" t="s">
        <v>473</v>
      </c>
      <c r="F326" s="311"/>
      <c r="G326" s="311"/>
      <c r="H326" s="312"/>
      <c r="I326" s="352">
        <v>1199221.6100000001</v>
      </c>
      <c r="J326" s="376"/>
      <c r="K326" s="351"/>
      <c r="L326" s="352">
        <v>1199221.6100000001</v>
      </c>
      <c r="M326" s="376"/>
      <c r="N326" s="351"/>
      <c r="O326" s="99"/>
      <c r="P326" s="99"/>
    </row>
    <row r="327" spans="1:16" s="25" customFormat="1" x14ac:dyDescent="0.2">
      <c r="A327" s="24"/>
      <c r="B327" s="36"/>
      <c r="C327" s="99"/>
      <c r="D327" s="99"/>
      <c r="E327" s="310" t="s">
        <v>474</v>
      </c>
      <c r="F327" s="311"/>
      <c r="G327" s="311"/>
      <c r="H327" s="312"/>
      <c r="I327" s="352">
        <v>16823435.539999999</v>
      </c>
      <c r="J327" s="376"/>
      <c r="K327" s="351"/>
      <c r="L327" s="352">
        <v>16141697.77</v>
      </c>
      <c r="M327" s="376"/>
      <c r="N327" s="351"/>
      <c r="O327" s="99"/>
      <c r="P327" s="99"/>
    </row>
    <row r="328" spans="1:16" s="25" customFormat="1" x14ac:dyDescent="0.2">
      <c r="A328" s="24"/>
      <c r="B328" s="36"/>
      <c r="C328" s="99"/>
      <c r="D328" s="99"/>
      <c r="E328" s="310" t="s">
        <v>475</v>
      </c>
      <c r="F328" s="311"/>
      <c r="G328" s="311"/>
      <c r="H328" s="312"/>
      <c r="I328" s="352">
        <v>17250</v>
      </c>
      <c r="J328" s="376"/>
      <c r="K328" s="351"/>
      <c r="L328" s="352">
        <v>17250</v>
      </c>
      <c r="M328" s="376"/>
      <c r="N328" s="351"/>
      <c r="O328" s="99"/>
      <c r="P328" s="99"/>
    </row>
    <row r="329" spans="1:16" s="25" customFormat="1" x14ac:dyDescent="0.2">
      <c r="A329" s="24"/>
      <c r="B329" s="36"/>
      <c r="C329" s="99"/>
      <c r="D329" s="99"/>
      <c r="E329" s="310" t="s">
        <v>476</v>
      </c>
      <c r="F329" s="311"/>
      <c r="G329" s="311"/>
      <c r="H329" s="312"/>
      <c r="I329" s="352">
        <v>139200</v>
      </c>
      <c r="J329" s="376"/>
      <c r="K329" s="351"/>
      <c r="L329" s="352">
        <v>139200</v>
      </c>
      <c r="M329" s="376"/>
      <c r="N329" s="351"/>
      <c r="O329" s="99"/>
      <c r="P329" s="99"/>
    </row>
    <row r="330" spans="1:16" s="25" customFormat="1" x14ac:dyDescent="0.2">
      <c r="A330" s="24"/>
      <c r="B330" s="36"/>
      <c r="C330" s="99"/>
      <c r="D330" s="99"/>
      <c r="E330" s="377" t="s">
        <v>408</v>
      </c>
      <c r="F330" s="378"/>
      <c r="G330" s="378"/>
      <c r="H330" s="379"/>
      <c r="I330" s="380">
        <f>SUM(I322:K329)</f>
        <v>102213391.02000001</v>
      </c>
      <c r="J330" s="381"/>
      <c r="K330" s="382"/>
      <c r="L330" s="380">
        <f>SUM(L322:N329)</f>
        <v>83027190.789999992</v>
      </c>
      <c r="M330" s="381"/>
      <c r="N330" s="382"/>
      <c r="O330" s="99"/>
      <c r="P330" s="99"/>
    </row>
    <row r="331" spans="1:16" s="25" customFormat="1" x14ac:dyDescent="0.2">
      <c r="A331" s="24"/>
      <c r="B331" s="36"/>
      <c r="C331" s="99"/>
      <c r="D331" s="99"/>
      <c r="E331" s="114"/>
      <c r="F331" s="114"/>
      <c r="G331" s="114"/>
      <c r="H331" s="114"/>
      <c r="I331" s="115"/>
      <c r="J331" s="115"/>
      <c r="K331" s="115"/>
      <c r="L331" s="115"/>
      <c r="M331" s="115"/>
      <c r="N331" s="115"/>
      <c r="O331" s="99"/>
      <c r="P331" s="99"/>
    </row>
    <row r="332" spans="1:16" s="25" customFormat="1" x14ac:dyDescent="0.2">
      <c r="A332" s="24"/>
      <c r="B332" s="36"/>
      <c r="C332" s="99"/>
      <c r="D332" s="99"/>
      <c r="E332" s="116" t="s">
        <v>409</v>
      </c>
      <c r="F332" s="114"/>
      <c r="G332" s="114"/>
      <c r="H332" s="114"/>
      <c r="I332" s="115"/>
      <c r="J332" s="115"/>
      <c r="K332" s="115"/>
      <c r="L332" s="115"/>
      <c r="M332" s="115"/>
      <c r="N332" s="115"/>
      <c r="O332" s="99"/>
      <c r="P332" s="99"/>
    </row>
    <row r="333" spans="1:16" s="25" customFormat="1" x14ac:dyDescent="0.2">
      <c r="A333" s="24"/>
      <c r="B333" s="36"/>
      <c r="C333" s="99"/>
      <c r="D333" s="99"/>
      <c r="E333" s="114"/>
      <c r="F333" s="114"/>
      <c r="G333" s="114"/>
      <c r="H333" s="114"/>
      <c r="I333" s="115"/>
      <c r="J333" s="115"/>
      <c r="K333" s="115"/>
      <c r="L333" s="115"/>
      <c r="M333" s="115"/>
      <c r="N333" s="115"/>
      <c r="O333" s="99"/>
      <c r="P333" s="99"/>
    </row>
    <row r="334" spans="1:16" s="25" customFormat="1" x14ac:dyDescent="0.2">
      <c r="A334" s="24"/>
      <c r="B334" s="36"/>
      <c r="C334" s="99"/>
      <c r="D334" s="99"/>
      <c r="E334" s="344" t="s">
        <v>95</v>
      </c>
      <c r="F334" s="345"/>
      <c r="G334" s="345"/>
      <c r="H334" s="346"/>
      <c r="I334" s="344">
        <v>2024</v>
      </c>
      <c r="J334" s="345"/>
      <c r="K334" s="346"/>
      <c r="L334" s="344">
        <v>2023</v>
      </c>
      <c r="M334" s="345"/>
      <c r="N334" s="346"/>
      <c r="O334" s="99"/>
      <c r="P334" s="99"/>
    </row>
    <row r="335" spans="1:16" s="25" customFormat="1" x14ac:dyDescent="0.2">
      <c r="A335" s="24"/>
      <c r="B335" s="36"/>
      <c r="C335" s="99"/>
      <c r="D335" s="99"/>
      <c r="E335" s="310" t="s">
        <v>478</v>
      </c>
      <c r="F335" s="311"/>
      <c r="G335" s="311"/>
      <c r="H335" s="312"/>
      <c r="I335" s="352">
        <v>3245565</v>
      </c>
      <c r="J335" s="376"/>
      <c r="K335" s="351"/>
      <c r="L335" s="352">
        <v>3245565</v>
      </c>
      <c r="M335" s="376"/>
      <c r="N335" s="351"/>
      <c r="O335" s="99"/>
      <c r="P335" s="99"/>
    </row>
    <row r="336" spans="1:16" s="25" customFormat="1" x14ac:dyDescent="0.2">
      <c r="A336" s="24"/>
      <c r="B336" s="36"/>
      <c r="C336" s="99"/>
      <c r="D336" s="99"/>
      <c r="E336" s="310" t="s">
        <v>479</v>
      </c>
      <c r="F336" s="311"/>
      <c r="G336" s="311"/>
      <c r="H336" s="312"/>
      <c r="I336" s="352">
        <v>2921611.12</v>
      </c>
      <c r="J336" s="376"/>
      <c r="K336" s="351"/>
      <c r="L336" s="352">
        <v>2921611.12</v>
      </c>
      <c r="M336" s="376"/>
      <c r="N336" s="351"/>
      <c r="O336" s="99"/>
      <c r="P336" s="99"/>
    </row>
    <row r="337" spans="1:16" s="25" customFormat="1" x14ac:dyDescent="0.2">
      <c r="A337" s="24"/>
      <c r="B337" s="36"/>
      <c r="C337" s="99"/>
      <c r="D337" s="99"/>
      <c r="E337" s="377" t="s">
        <v>410</v>
      </c>
      <c r="F337" s="378"/>
      <c r="G337" s="378"/>
      <c r="H337" s="379"/>
      <c r="I337" s="380">
        <f>SUM(I335:K336)</f>
        <v>6167176.1200000001</v>
      </c>
      <c r="J337" s="381"/>
      <c r="K337" s="382"/>
      <c r="L337" s="380">
        <f>SUM(L335:N336)</f>
        <v>6167176.1200000001</v>
      </c>
      <c r="M337" s="381"/>
      <c r="N337" s="382"/>
      <c r="O337" s="99"/>
      <c r="P337" s="99"/>
    </row>
    <row r="338" spans="1:16" s="25" customFormat="1" x14ac:dyDescent="0.2">
      <c r="A338" s="24"/>
      <c r="B338" s="36"/>
      <c r="C338" s="99"/>
      <c r="D338" s="99"/>
      <c r="E338" s="114"/>
      <c r="F338" s="114"/>
      <c r="G338" s="114"/>
      <c r="H338" s="114"/>
      <c r="I338" s="115"/>
      <c r="J338" s="115"/>
      <c r="K338" s="115"/>
      <c r="L338" s="115"/>
      <c r="M338" s="115"/>
      <c r="N338" s="115"/>
      <c r="O338" s="99"/>
      <c r="P338" s="99"/>
    </row>
    <row r="339" spans="1:16" ht="12" customHeight="1" x14ac:dyDescent="0.2">
      <c r="A339" s="1"/>
      <c r="B339" s="19"/>
      <c r="C339" s="11"/>
      <c r="D339" s="11"/>
      <c r="E339" s="11"/>
      <c r="F339" s="11"/>
      <c r="G339" s="11"/>
      <c r="H339" s="11"/>
      <c r="I339" s="11"/>
      <c r="J339" s="11"/>
      <c r="K339" s="11"/>
      <c r="L339" s="11"/>
      <c r="M339" s="11"/>
      <c r="N339" s="11"/>
      <c r="O339" s="11"/>
      <c r="P339" s="11"/>
    </row>
    <row r="340" spans="1:16" x14ac:dyDescent="0.2">
      <c r="B340" s="2" t="s">
        <v>34</v>
      </c>
      <c r="C340" s="276" t="s">
        <v>35</v>
      </c>
      <c r="D340" s="276"/>
      <c r="E340" s="276"/>
      <c r="F340" s="276"/>
      <c r="G340" s="276"/>
      <c r="H340" s="276"/>
      <c r="I340" s="276"/>
      <c r="J340" s="276"/>
      <c r="K340" s="276"/>
      <c r="L340" s="276"/>
      <c r="M340" s="276"/>
      <c r="N340" s="276"/>
      <c r="O340" s="276"/>
      <c r="P340" s="276"/>
    </row>
    <row r="342" spans="1:16" s="14" customFormat="1" x14ac:dyDescent="0.2">
      <c r="B342" s="280" t="s">
        <v>186</v>
      </c>
      <c r="C342" s="280"/>
      <c r="D342" s="280"/>
      <c r="E342" s="280"/>
      <c r="F342" s="280"/>
      <c r="G342" s="280"/>
      <c r="H342" s="280"/>
      <c r="I342" s="280"/>
      <c r="J342" s="280"/>
      <c r="K342" s="280"/>
      <c r="L342" s="280"/>
      <c r="M342" s="280"/>
      <c r="N342" s="280"/>
      <c r="O342" s="280"/>
      <c r="P342" s="280"/>
    </row>
    <row r="343" spans="1:16" s="14" customFormat="1" x14ac:dyDescent="0.2">
      <c r="B343" s="280"/>
      <c r="C343" s="280"/>
      <c r="D343" s="280"/>
      <c r="E343" s="280"/>
      <c r="F343" s="280"/>
      <c r="G343" s="280"/>
      <c r="H343" s="280"/>
      <c r="I343" s="280"/>
      <c r="J343" s="280"/>
      <c r="K343" s="280"/>
      <c r="L343" s="280"/>
      <c r="M343" s="280"/>
      <c r="N343" s="280"/>
      <c r="O343" s="280"/>
      <c r="P343" s="280"/>
    </row>
    <row r="345" spans="1:16" ht="12" customHeight="1" x14ac:dyDescent="0.2">
      <c r="D345" s="328" t="s">
        <v>249</v>
      </c>
      <c r="E345" s="328"/>
      <c r="F345" s="328"/>
      <c r="G345" s="328"/>
      <c r="H345" s="328"/>
      <c r="I345" s="328"/>
      <c r="J345" s="328"/>
      <c r="K345" s="328"/>
      <c r="L345" s="328"/>
      <c r="M345" s="328"/>
      <c r="N345" s="328"/>
    </row>
    <row r="346" spans="1:16" ht="12" customHeight="1" x14ac:dyDescent="0.2">
      <c r="D346" s="79"/>
      <c r="E346" s="79"/>
      <c r="F346" s="79"/>
      <c r="G346" s="79"/>
      <c r="H346" s="79"/>
      <c r="I346" s="79"/>
      <c r="J346" s="79"/>
      <c r="K346" s="79"/>
      <c r="L346" s="79"/>
      <c r="M346" s="79"/>
      <c r="N346" s="79"/>
    </row>
    <row r="347" spans="1:16" ht="12" customHeight="1" x14ac:dyDescent="0.2">
      <c r="D347" s="79"/>
      <c r="E347" s="79"/>
      <c r="F347" s="79"/>
      <c r="G347" s="79"/>
      <c r="H347" s="79"/>
      <c r="I347" s="79"/>
      <c r="J347" s="79"/>
      <c r="K347" s="79"/>
      <c r="L347" s="79"/>
      <c r="M347" s="79"/>
      <c r="N347" s="79"/>
    </row>
    <row r="348" spans="1:16" ht="12" customHeight="1" x14ac:dyDescent="0.2">
      <c r="D348" s="329" t="s">
        <v>250</v>
      </c>
      <c r="E348" s="329"/>
      <c r="F348" s="329"/>
      <c r="G348" s="329"/>
      <c r="H348" s="329"/>
      <c r="I348" s="329"/>
      <c r="J348" s="329"/>
      <c r="K348" s="329"/>
      <c r="L348" s="329"/>
      <c r="M348" s="81"/>
      <c r="N348" s="104">
        <v>710817539.65999997</v>
      </c>
    </row>
    <row r="349" spans="1:16" ht="12" customHeight="1" x14ac:dyDescent="0.2">
      <c r="D349" s="79"/>
      <c r="E349" s="79"/>
      <c r="F349" s="79"/>
      <c r="H349" s="79"/>
      <c r="I349" s="79"/>
      <c r="J349" s="79"/>
      <c r="K349" s="79"/>
      <c r="L349" s="79"/>
      <c r="M349" s="82"/>
      <c r="N349" s="82"/>
    </row>
    <row r="350" spans="1:16" ht="12" customHeight="1" x14ac:dyDescent="0.2">
      <c r="D350" s="330" t="s">
        <v>251</v>
      </c>
      <c r="E350" s="330"/>
      <c r="F350" s="330"/>
      <c r="G350" s="330"/>
      <c r="H350" s="330"/>
      <c r="I350" s="330"/>
      <c r="J350" s="330"/>
      <c r="K350" s="330"/>
      <c r="L350" s="330"/>
      <c r="M350" s="81"/>
      <c r="N350" s="82"/>
    </row>
    <row r="351" spans="1:16" ht="12" customHeight="1" x14ac:dyDescent="0.2">
      <c r="D351" s="83"/>
      <c r="E351" s="331" t="s">
        <v>252</v>
      </c>
      <c r="F351" s="331"/>
      <c r="G351" s="331"/>
      <c r="H351" s="331"/>
      <c r="I351" s="331"/>
      <c r="J351" s="331"/>
      <c r="K351" s="331"/>
      <c r="L351" s="331"/>
      <c r="M351" s="81">
        <v>0</v>
      </c>
      <c r="N351" s="82"/>
    </row>
    <row r="352" spans="1:16" ht="12" customHeight="1" x14ac:dyDescent="0.2">
      <c r="D352" s="83"/>
      <c r="E352" s="331" t="s">
        <v>253</v>
      </c>
      <c r="F352" s="331"/>
      <c r="G352" s="331"/>
      <c r="H352" s="331"/>
      <c r="I352" s="331"/>
      <c r="J352" s="331"/>
      <c r="K352" s="331"/>
      <c r="L352" s="331"/>
      <c r="M352" s="81">
        <v>0</v>
      </c>
      <c r="N352" s="82"/>
    </row>
    <row r="353" spans="4:14" ht="12" customHeight="1" x14ac:dyDescent="0.2">
      <c r="D353" s="83"/>
      <c r="E353" s="332" t="s">
        <v>254</v>
      </c>
      <c r="F353" s="332"/>
      <c r="G353" s="332"/>
      <c r="H353" s="332"/>
      <c r="I353" s="332"/>
      <c r="J353" s="332"/>
      <c r="K353" s="332"/>
      <c r="L353" s="332"/>
      <c r="M353" s="81">
        <v>0</v>
      </c>
      <c r="N353" s="82"/>
    </row>
    <row r="354" spans="4:14" ht="12" customHeight="1" x14ac:dyDescent="0.2">
      <c r="D354" s="83"/>
      <c r="E354" s="331" t="s">
        <v>255</v>
      </c>
      <c r="F354" s="331"/>
      <c r="G354" s="331"/>
      <c r="H354" s="331"/>
      <c r="I354" s="331"/>
      <c r="J354" s="331"/>
      <c r="K354" s="331"/>
      <c r="L354" s="331"/>
      <c r="M354" s="81">
        <v>0</v>
      </c>
      <c r="N354" s="82"/>
    </row>
    <row r="355" spans="4:14" ht="12" customHeight="1" x14ac:dyDescent="0.2">
      <c r="D355" s="83"/>
      <c r="E355" s="331" t="s">
        <v>256</v>
      </c>
      <c r="F355" s="331"/>
      <c r="G355" s="331"/>
      <c r="H355" s="331"/>
      <c r="I355" s="331"/>
      <c r="J355" s="331"/>
      <c r="K355" s="331"/>
      <c r="L355" s="331"/>
      <c r="M355" s="81">
        <v>0</v>
      </c>
      <c r="N355" s="82"/>
    </row>
    <row r="356" spans="4:14" ht="12" customHeight="1" x14ac:dyDescent="0.2">
      <c r="D356" s="84"/>
      <c r="E356" s="331" t="s">
        <v>257</v>
      </c>
      <c r="F356" s="331"/>
      <c r="G356" s="331"/>
      <c r="H356" s="331"/>
      <c r="I356" s="331"/>
      <c r="J356" s="331"/>
      <c r="K356" s="331"/>
      <c r="L356" s="331"/>
      <c r="M356" s="81">
        <v>0</v>
      </c>
      <c r="N356" s="82"/>
    </row>
    <row r="357" spans="4:14" ht="12" customHeight="1" x14ac:dyDescent="0.2">
      <c r="D357" s="79"/>
      <c r="E357" s="79"/>
      <c r="F357" s="79"/>
      <c r="H357" s="79"/>
      <c r="I357" s="79"/>
      <c r="J357" s="79"/>
      <c r="K357" s="79"/>
      <c r="L357" s="79"/>
      <c r="M357" s="82"/>
    </row>
    <row r="358" spans="4:14" ht="12" customHeight="1" x14ac:dyDescent="0.2">
      <c r="D358" s="330" t="s">
        <v>258</v>
      </c>
      <c r="E358" s="330"/>
      <c r="F358" s="330"/>
      <c r="G358" s="330"/>
      <c r="H358" s="330"/>
      <c r="I358" s="330"/>
      <c r="J358" s="330"/>
      <c r="K358" s="330"/>
      <c r="L358" s="330"/>
      <c r="M358" s="81"/>
      <c r="N358" s="82"/>
    </row>
    <row r="359" spans="4:14" ht="12" customHeight="1" x14ac:dyDescent="0.2">
      <c r="D359" s="83"/>
      <c r="E359" s="331" t="s">
        <v>259</v>
      </c>
      <c r="F359" s="331"/>
      <c r="G359" s="331"/>
      <c r="H359" s="331"/>
      <c r="I359" s="331"/>
      <c r="J359" s="331"/>
      <c r="K359" s="331"/>
      <c r="L359" s="331"/>
      <c r="M359" s="81">
        <v>0</v>
      </c>
      <c r="N359" s="82"/>
    </row>
    <row r="360" spans="4:14" ht="12" customHeight="1" x14ac:dyDescent="0.2">
      <c r="D360" s="83"/>
      <c r="E360" s="331" t="s">
        <v>260</v>
      </c>
      <c r="F360" s="331"/>
      <c r="G360" s="331"/>
      <c r="H360" s="331"/>
      <c r="I360" s="331"/>
      <c r="J360" s="331"/>
      <c r="K360" s="331"/>
      <c r="L360" s="331"/>
      <c r="M360" s="81">
        <v>0</v>
      </c>
      <c r="N360" s="82"/>
    </row>
    <row r="361" spans="4:14" ht="12" customHeight="1" x14ac:dyDescent="0.2">
      <c r="D361" s="84"/>
      <c r="E361" s="331" t="s">
        <v>261</v>
      </c>
      <c r="F361" s="331"/>
      <c r="G361" s="331"/>
      <c r="H361" s="331"/>
      <c r="I361" s="331"/>
      <c r="J361" s="331"/>
      <c r="K361" s="331"/>
      <c r="L361" s="331"/>
      <c r="M361" s="81">
        <v>0</v>
      </c>
      <c r="N361" s="82"/>
    </row>
    <row r="362" spans="4:14" ht="12" customHeight="1" x14ac:dyDescent="0.2">
      <c r="D362" s="79"/>
      <c r="E362" s="79"/>
      <c r="F362" s="79"/>
      <c r="H362" s="79"/>
      <c r="I362" s="79"/>
      <c r="J362" s="79"/>
      <c r="K362" s="79"/>
      <c r="L362" s="79"/>
      <c r="M362" s="82"/>
      <c r="N362" s="82"/>
    </row>
    <row r="363" spans="4:14" ht="12" customHeight="1" x14ac:dyDescent="0.2">
      <c r="D363" s="329" t="s">
        <v>262</v>
      </c>
      <c r="E363" s="329"/>
      <c r="F363" s="329"/>
      <c r="G363" s="329"/>
      <c r="H363" s="329"/>
      <c r="I363" s="329"/>
      <c r="J363" s="329"/>
      <c r="K363" s="329"/>
      <c r="L363" s="329"/>
      <c r="M363" s="81"/>
      <c r="N363" s="105">
        <f>N348+N350-N358</f>
        <v>710817539.65999997</v>
      </c>
    </row>
    <row r="366" spans="4:14" ht="12" customHeight="1" x14ac:dyDescent="0.2">
      <c r="D366" s="328" t="s">
        <v>263</v>
      </c>
      <c r="E366" s="328"/>
      <c r="F366" s="328"/>
      <c r="G366" s="328"/>
      <c r="H366" s="328"/>
      <c r="I366" s="328"/>
      <c r="J366" s="328"/>
      <c r="K366" s="328"/>
      <c r="L366" s="328"/>
      <c r="M366" s="328"/>
      <c r="N366" s="328"/>
    </row>
    <row r="367" spans="4:14" ht="12" customHeight="1" x14ac:dyDescent="0.2">
      <c r="D367" s="79"/>
      <c r="E367" s="79"/>
      <c r="F367" s="79"/>
      <c r="G367" s="79"/>
      <c r="H367" s="79"/>
      <c r="I367" s="79"/>
      <c r="J367" s="79"/>
      <c r="K367" s="79"/>
      <c r="L367" s="79"/>
      <c r="M367" s="79"/>
      <c r="N367" s="79"/>
    </row>
    <row r="368" spans="4:14" ht="12" customHeight="1" x14ac:dyDescent="0.2">
      <c r="D368" s="333" t="s">
        <v>264</v>
      </c>
      <c r="E368" s="334"/>
      <c r="F368" s="334"/>
      <c r="G368" s="334"/>
      <c r="H368" s="334"/>
      <c r="I368" s="334"/>
      <c r="J368" s="334"/>
      <c r="K368" s="334"/>
      <c r="L368" s="335"/>
      <c r="M368" s="85"/>
      <c r="N368" s="105">
        <v>798710534.76999998</v>
      </c>
    </row>
    <row r="369" spans="4:14" ht="12" customHeight="1" x14ac:dyDescent="0.2">
      <c r="D369" s="79"/>
      <c r="E369" s="79"/>
      <c r="F369" s="79"/>
      <c r="G369" s="79"/>
      <c r="H369" s="79"/>
      <c r="I369" s="79"/>
      <c r="J369" s="79"/>
      <c r="K369" s="79"/>
      <c r="L369" s="79"/>
      <c r="M369" s="82"/>
      <c r="N369" s="82"/>
    </row>
    <row r="370" spans="4:14" ht="12" customHeight="1" x14ac:dyDescent="0.2">
      <c r="D370" s="336" t="s">
        <v>265</v>
      </c>
      <c r="E370" s="337"/>
      <c r="F370" s="337"/>
      <c r="G370" s="337"/>
      <c r="H370" s="337"/>
      <c r="I370" s="337"/>
      <c r="J370" s="337"/>
      <c r="K370" s="337"/>
      <c r="L370" s="338"/>
      <c r="M370" s="82"/>
      <c r="N370" s="106">
        <f>SUM(M371:M391)</f>
        <v>332059577.73000002</v>
      </c>
    </row>
    <row r="371" spans="4:14" ht="12" customHeight="1" x14ac:dyDescent="0.2">
      <c r="D371" s="79"/>
      <c r="E371" s="339" t="s">
        <v>266</v>
      </c>
      <c r="F371" s="339"/>
      <c r="G371" s="339"/>
      <c r="H371" s="339"/>
      <c r="I371" s="339"/>
      <c r="J371" s="339"/>
      <c r="K371" s="339"/>
      <c r="L371" s="339"/>
      <c r="M371" s="125">
        <v>20053.060000000001</v>
      </c>
      <c r="N371" s="82"/>
    </row>
    <row r="372" spans="4:14" ht="12" customHeight="1" x14ac:dyDescent="0.2">
      <c r="D372" s="79"/>
      <c r="E372" s="331" t="s">
        <v>267</v>
      </c>
      <c r="F372" s="331"/>
      <c r="G372" s="331"/>
      <c r="H372" s="331"/>
      <c r="I372" s="331"/>
      <c r="J372" s="331"/>
      <c r="K372" s="331"/>
      <c r="L372" s="331"/>
      <c r="M372" s="125">
        <v>168826083.44</v>
      </c>
      <c r="N372" s="82"/>
    </row>
    <row r="373" spans="4:14" ht="12" customHeight="1" x14ac:dyDescent="0.2">
      <c r="D373" s="79"/>
      <c r="E373" s="331" t="s">
        <v>268</v>
      </c>
      <c r="F373" s="331"/>
      <c r="G373" s="331"/>
      <c r="H373" s="331"/>
      <c r="I373" s="331"/>
      <c r="J373" s="331"/>
      <c r="K373" s="331"/>
      <c r="L373" s="331"/>
      <c r="M373" s="125">
        <v>494152.61</v>
      </c>
      <c r="N373" s="82"/>
    </row>
    <row r="374" spans="4:14" ht="12" customHeight="1" x14ac:dyDescent="0.2">
      <c r="D374" s="79"/>
      <c r="E374" s="331" t="s">
        <v>269</v>
      </c>
      <c r="F374" s="331"/>
      <c r="G374" s="331"/>
      <c r="H374" s="331"/>
      <c r="I374" s="331"/>
      <c r="J374" s="331"/>
      <c r="K374" s="331"/>
      <c r="L374" s="331"/>
      <c r="M374" s="125">
        <v>1830370.16</v>
      </c>
      <c r="N374" s="82"/>
    </row>
    <row r="375" spans="4:14" ht="12" customHeight="1" x14ac:dyDescent="0.2">
      <c r="D375" s="79"/>
      <c r="E375" s="331" t="s">
        <v>270</v>
      </c>
      <c r="F375" s="331"/>
      <c r="G375" s="331"/>
      <c r="H375" s="331"/>
      <c r="I375" s="331"/>
      <c r="J375" s="331"/>
      <c r="K375" s="331"/>
      <c r="L375" s="331"/>
      <c r="M375" s="125">
        <v>0</v>
      </c>
      <c r="N375" s="82"/>
    </row>
    <row r="376" spans="4:14" ht="12" customHeight="1" x14ac:dyDescent="0.2">
      <c r="D376" s="79"/>
      <c r="E376" s="331" t="s">
        <v>271</v>
      </c>
      <c r="F376" s="331"/>
      <c r="G376" s="331"/>
      <c r="H376" s="331"/>
      <c r="I376" s="331"/>
      <c r="J376" s="331"/>
      <c r="K376" s="331"/>
      <c r="L376" s="331"/>
      <c r="M376" s="125">
        <v>16179939.689999999</v>
      </c>
      <c r="N376" s="82"/>
    </row>
    <row r="377" spans="4:14" ht="12" customHeight="1" x14ac:dyDescent="0.2">
      <c r="D377" s="79"/>
      <c r="E377" s="331" t="s">
        <v>272</v>
      </c>
      <c r="F377" s="331"/>
      <c r="G377" s="331"/>
      <c r="H377" s="331"/>
      <c r="I377" s="331"/>
      <c r="J377" s="331"/>
      <c r="K377" s="331"/>
      <c r="L377" s="331"/>
      <c r="M377" s="125">
        <v>0</v>
      </c>
      <c r="N377" s="82"/>
    </row>
    <row r="378" spans="4:14" ht="12" customHeight="1" x14ac:dyDescent="0.2">
      <c r="D378" s="79"/>
      <c r="E378" s="331" t="s">
        <v>273</v>
      </c>
      <c r="F378" s="331"/>
      <c r="G378" s="331"/>
      <c r="H378" s="331"/>
      <c r="I378" s="331"/>
      <c r="J378" s="331"/>
      <c r="K378" s="331"/>
      <c r="L378" s="331"/>
      <c r="M378" s="125">
        <v>681737.77</v>
      </c>
      <c r="N378" s="82"/>
    </row>
    <row r="379" spans="4:14" ht="12" customHeight="1" x14ac:dyDescent="0.2">
      <c r="D379" s="79"/>
      <c r="E379" s="331" t="s">
        <v>274</v>
      </c>
      <c r="F379" s="331"/>
      <c r="G379" s="331"/>
      <c r="H379" s="331"/>
      <c r="I379" s="331"/>
      <c r="J379" s="331"/>
      <c r="K379" s="331"/>
      <c r="L379" s="331"/>
      <c r="M379" s="125">
        <v>0</v>
      </c>
      <c r="N379" s="82"/>
    </row>
    <row r="380" spans="4:14" ht="12" customHeight="1" x14ac:dyDescent="0.2">
      <c r="D380" s="79"/>
      <c r="E380" s="331" t="s">
        <v>275</v>
      </c>
      <c r="F380" s="331"/>
      <c r="G380" s="331"/>
      <c r="H380" s="331"/>
      <c r="I380" s="331"/>
      <c r="J380" s="331"/>
      <c r="K380" s="331"/>
      <c r="L380" s="331"/>
      <c r="M380" s="125">
        <v>40400000</v>
      </c>
      <c r="N380" s="82"/>
    </row>
    <row r="381" spans="4:14" ht="12" customHeight="1" x14ac:dyDescent="0.2">
      <c r="D381" s="79"/>
      <c r="E381" s="331" t="s">
        <v>276</v>
      </c>
      <c r="F381" s="331"/>
      <c r="G381" s="331"/>
      <c r="H381" s="331"/>
      <c r="I381" s="331"/>
      <c r="J381" s="331"/>
      <c r="K381" s="331"/>
      <c r="L381" s="331"/>
      <c r="M381" s="125">
        <v>0</v>
      </c>
      <c r="N381" s="82"/>
    </row>
    <row r="382" spans="4:14" ht="12" customHeight="1" x14ac:dyDescent="0.2">
      <c r="D382" s="79"/>
      <c r="E382" s="331" t="s">
        <v>277</v>
      </c>
      <c r="F382" s="331"/>
      <c r="G382" s="331"/>
      <c r="H382" s="331"/>
      <c r="I382" s="331"/>
      <c r="J382" s="331"/>
      <c r="K382" s="331"/>
      <c r="L382" s="331"/>
      <c r="M382" s="125">
        <v>46346931.560000002</v>
      </c>
      <c r="N382" s="82"/>
    </row>
    <row r="383" spans="4:14" ht="12" customHeight="1" x14ac:dyDescent="0.2">
      <c r="D383" s="79"/>
      <c r="E383" s="331" t="s">
        <v>278</v>
      </c>
      <c r="F383" s="331"/>
      <c r="G383" s="331"/>
      <c r="H383" s="331"/>
      <c r="I383" s="331"/>
      <c r="J383" s="331"/>
      <c r="K383" s="331"/>
      <c r="L383" s="331"/>
      <c r="M383" s="125">
        <v>0</v>
      </c>
      <c r="N383" s="82"/>
    </row>
    <row r="384" spans="4:14" ht="12" customHeight="1" x14ac:dyDescent="0.2">
      <c r="D384" s="79"/>
      <c r="E384" s="331" t="s">
        <v>279</v>
      </c>
      <c r="F384" s="331"/>
      <c r="G384" s="331"/>
      <c r="H384" s="331"/>
      <c r="I384" s="331"/>
      <c r="J384" s="331"/>
      <c r="K384" s="331"/>
      <c r="L384" s="331"/>
      <c r="M384" s="125">
        <v>0</v>
      </c>
      <c r="N384" s="82"/>
    </row>
    <row r="385" spans="4:14" ht="12" customHeight="1" x14ac:dyDescent="0.2">
      <c r="D385" s="79"/>
      <c r="E385" s="331" t="s">
        <v>280</v>
      </c>
      <c r="F385" s="331"/>
      <c r="G385" s="331"/>
      <c r="H385" s="331"/>
      <c r="I385" s="331"/>
      <c r="J385" s="331"/>
      <c r="K385" s="331"/>
      <c r="L385" s="331"/>
      <c r="M385" s="125">
        <v>0</v>
      </c>
      <c r="N385" s="82"/>
    </row>
    <row r="386" spans="4:14" ht="12" customHeight="1" x14ac:dyDescent="0.2">
      <c r="D386" s="79"/>
      <c r="E386" s="331" t="s">
        <v>281</v>
      </c>
      <c r="F386" s="331"/>
      <c r="G386" s="331"/>
      <c r="H386" s="331"/>
      <c r="I386" s="331"/>
      <c r="J386" s="331"/>
      <c r="K386" s="331"/>
      <c r="L386" s="331"/>
      <c r="M386" s="125">
        <v>0</v>
      </c>
      <c r="N386" s="82"/>
    </row>
    <row r="387" spans="4:14" ht="12" customHeight="1" x14ac:dyDescent="0.2">
      <c r="D387" s="79"/>
      <c r="E387" s="331" t="s">
        <v>282</v>
      </c>
      <c r="F387" s="331"/>
      <c r="G387" s="331"/>
      <c r="H387" s="331"/>
      <c r="I387" s="331"/>
      <c r="J387" s="331"/>
      <c r="K387" s="331"/>
      <c r="L387" s="331"/>
      <c r="M387" s="125">
        <v>0</v>
      </c>
      <c r="N387" s="82"/>
    </row>
    <row r="388" spans="4:14" ht="12" customHeight="1" x14ac:dyDescent="0.2">
      <c r="D388" s="79"/>
      <c r="E388" s="331" t="s">
        <v>283</v>
      </c>
      <c r="F388" s="331"/>
      <c r="G388" s="331"/>
      <c r="H388" s="331"/>
      <c r="I388" s="331"/>
      <c r="J388" s="331"/>
      <c r="K388" s="331"/>
      <c r="L388" s="331"/>
      <c r="M388" s="125">
        <v>0</v>
      </c>
      <c r="N388" s="82"/>
    </row>
    <row r="389" spans="4:14" ht="12" customHeight="1" x14ac:dyDescent="0.2">
      <c r="D389" s="79"/>
      <c r="E389" s="331" t="s">
        <v>284</v>
      </c>
      <c r="F389" s="331"/>
      <c r="G389" s="331"/>
      <c r="H389" s="331"/>
      <c r="I389" s="331"/>
      <c r="J389" s="331"/>
      <c r="K389" s="331"/>
      <c r="L389" s="331"/>
      <c r="M389" s="125">
        <v>1577980.24</v>
      </c>
      <c r="N389" s="82"/>
    </row>
    <row r="390" spans="4:14" ht="12" customHeight="1" x14ac:dyDescent="0.2">
      <c r="D390" s="79"/>
      <c r="E390" s="331" t="s">
        <v>285</v>
      </c>
      <c r="F390" s="331"/>
      <c r="G390" s="331"/>
      <c r="H390" s="331"/>
      <c r="I390" s="331"/>
      <c r="J390" s="331"/>
      <c r="K390" s="331"/>
      <c r="L390" s="331"/>
      <c r="M390" s="125">
        <v>55702329.200000003</v>
      </c>
      <c r="N390" s="82"/>
    </row>
    <row r="391" spans="4:14" ht="12" customHeight="1" x14ac:dyDescent="0.2">
      <c r="E391" s="331" t="s">
        <v>286</v>
      </c>
      <c r="F391" s="331"/>
      <c r="G391" s="331"/>
      <c r="H391" s="331"/>
      <c r="I391" s="331"/>
      <c r="J391" s="331"/>
      <c r="K391" s="331"/>
      <c r="L391" s="331"/>
      <c r="M391" s="125">
        <v>0</v>
      </c>
      <c r="N391" s="82"/>
    </row>
    <row r="392" spans="4:14" ht="12" customHeight="1" x14ac:dyDescent="0.2">
      <c r="D392" s="79"/>
      <c r="E392" s="79"/>
      <c r="F392" s="79"/>
      <c r="G392" s="79"/>
      <c r="H392" s="79"/>
      <c r="I392" s="79"/>
      <c r="J392" s="79"/>
      <c r="K392" s="79"/>
      <c r="L392" s="79"/>
      <c r="M392" s="82"/>
      <c r="N392" s="82"/>
    </row>
    <row r="393" spans="4:14" ht="12" customHeight="1" x14ac:dyDescent="0.2">
      <c r="D393" s="336" t="s">
        <v>287</v>
      </c>
      <c r="E393" s="337"/>
      <c r="F393" s="337"/>
      <c r="G393" s="337"/>
      <c r="H393" s="337"/>
      <c r="I393" s="337"/>
      <c r="J393" s="337"/>
      <c r="K393" s="337"/>
      <c r="L393" s="338"/>
      <c r="M393" s="82"/>
      <c r="N393" s="106">
        <f>SUM(M394:M400)</f>
        <v>228212268.31999999</v>
      </c>
    </row>
    <row r="394" spans="4:14" ht="12" customHeight="1" x14ac:dyDescent="0.2">
      <c r="D394" s="79"/>
      <c r="E394" s="339" t="s">
        <v>288</v>
      </c>
      <c r="F394" s="339"/>
      <c r="G394" s="339"/>
      <c r="H394" s="339"/>
      <c r="I394" s="339"/>
      <c r="J394" s="339"/>
      <c r="K394" s="339"/>
      <c r="L394" s="339"/>
      <c r="M394" s="81">
        <v>0</v>
      </c>
      <c r="N394" s="82"/>
    </row>
    <row r="395" spans="4:14" ht="12" customHeight="1" x14ac:dyDescent="0.2">
      <c r="D395" s="79"/>
      <c r="E395" s="331" t="s">
        <v>289</v>
      </c>
      <c r="F395" s="331"/>
      <c r="G395" s="331"/>
      <c r="H395" s="331"/>
      <c r="I395" s="331"/>
      <c r="J395" s="331"/>
      <c r="K395" s="331"/>
      <c r="L395" s="331"/>
      <c r="M395" s="81">
        <v>0</v>
      </c>
      <c r="N395" s="82"/>
    </row>
    <row r="396" spans="4:14" ht="12" customHeight="1" x14ac:dyDescent="0.2">
      <c r="D396" s="79"/>
      <c r="E396" s="331" t="s">
        <v>290</v>
      </c>
      <c r="F396" s="331"/>
      <c r="G396" s="331"/>
      <c r="H396" s="331"/>
      <c r="I396" s="331"/>
      <c r="J396" s="331"/>
      <c r="K396" s="331"/>
      <c r="L396" s="331"/>
      <c r="M396" s="81">
        <v>0</v>
      </c>
      <c r="N396" s="82"/>
    </row>
    <row r="397" spans="4:14" ht="12" customHeight="1" x14ac:dyDescent="0.2">
      <c r="D397" s="79"/>
      <c r="E397" s="331" t="s">
        <v>291</v>
      </c>
      <c r="F397" s="331"/>
      <c r="G397" s="331"/>
      <c r="H397" s="331"/>
      <c r="I397" s="331"/>
      <c r="J397" s="331"/>
      <c r="K397" s="331"/>
      <c r="L397" s="331"/>
      <c r="M397" s="81">
        <v>0</v>
      </c>
      <c r="N397" s="82"/>
    </row>
    <row r="398" spans="4:14" ht="12" customHeight="1" x14ac:dyDescent="0.2">
      <c r="D398" s="79"/>
      <c r="E398" s="331" t="s">
        <v>292</v>
      </c>
      <c r="F398" s="331"/>
      <c r="G398" s="331"/>
      <c r="H398" s="331"/>
      <c r="I398" s="331"/>
      <c r="J398" s="331"/>
      <c r="K398" s="331"/>
      <c r="L398" s="331"/>
      <c r="M398" s="81">
        <v>59366131.82</v>
      </c>
      <c r="N398" s="82"/>
    </row>
    <row r="399" spans="4:14" ht="12" customHeight="1" x14ac:dyDescent="0.2">
      <c r="D399" s="79"/>
      <c r="E399" s="331" t="s">
        <v>293</v>
      </c>
      <c r="F399" s="331"/>
      <c r="G399" s="331"/>
      <c r="H399" s="331"/>
      <c r="I399" s="331"/>
      <c r="J399" s="331"/>
      <c r="K399" s="331"/>
      <c r="L399" s="331"/>
      <c r="M399" s="81">
        <v>168846136.5</v>
      </c>
      <c r="N399" s="82"/>
    </row>
    <row r="400" spans="4:14" ht="12" customHeight="1" x14ac:dyDescent="0.2">
      <c r="E400" s="331" t="s">
        <v>294</v>
      </c>
      <c r="F400" s="331"/>
      <c r="G400" s="331"/>
      <c r="H400" s="331"/>
      <c r="I400" s="331"/>
      <c r="J400" s="331"/>
      <c r="K400" s="331"/>
      <c r="L400" s="331"/>
      <c r="M400" s="81">
        <v>0</v>
      </c>
      <c r="N400" s="82"/>
    </row>
    <row r="401" spans="1:16" ht="12" customHeight="1" x14ac:dyDescent="0.2">
      <c r="D401" s="79"/>
      <c r="E401" s="79"/>
      <c r="F401" s="79"/>
      <c r="G401" s="79"/>
      <c r="H401" s="79"/>
      <c r="I401" s="79"/>
      <c r="J401" s="79"/>
      <c r="K401" s="79"/>
      <c r="L401" s="79"/>
      <c r="M401" s="82"/>
      <c r="N401" s="82"/>
    </row>
    <row r="402" spans="1:16" ht="12" customHeight="1" x14ac:dyDescent="0.2">
      <c r="D402" s="329" t="s">
        <v>295</v>
      </c>
      <c r="E402" s="329"/>
      <c r="F402" s="329"/>
      <c r="G402" s="329"/>
      <c r="H402" s="329"/>
      <c r="I402" s="329"/>
      <c r="J402" s="329"/>
      <c r="K402" s="329"/>
      <c r="L402" s="329"/>
      <c r="M402" s="86"/>
      <c r="N402" s="105">
        <f>N368-N370+N393</f>
        <v>694863225.3599999</v>
      </c>
    </row>
    <row r="405" spans="1:16" ht="12" customHeight="1" x14ac:dyDescent="0.2">
      <c r="A405" s="277" t="s">
        <v>21</v>
      </c>
      <c r="B405" s="277"/>
      <c r="C405" s="277"/>
      <c r="D405" s="277"/>
      <c r="E405" s="277"/>
      <c r="F405" s="277"/>
      <c r="G405" s="277"/>
      <c r="H405" s="277"/>
      <c r="I405" s="277"/>
      <c r="J405" s="277"/>
      <c r="K405" s="277"/>
      <c r="L405" s="277"/>
      <c r="M405" s="277"/>
      <c r="N405" s="277"/>
      <c r="O405" s="277"/>
      <c r="P405" s="277"/>
    </row>
    <row r="406" spans="1:16" ht="12" customHeight="1" x14ac:dyDescent="0.2">
      <c r="A406" s="2"/>
    </row>
    <row r="407" spans="1:16" x14ac:dyDescent="0.2">
      <c r="B407" s="281" t="s">
        <v>187</v>
      </c>
      <c r="C407" s="281"/>
      <c r="D407" s="281"/>
      <c r="E407" s="281"/>
      <c r="F407" s="281"/>
      <c r="G407" s="281"/>
      <c r="H407" s="281"/>
      <c r="I407" s="281"/>
      <c r="J407" s="281"/>
      <c r="K407" s="281"/>
      <c r="L407" s="281"/>
      <c r="M407" s="281"/>
      <c r="N407" s="281"/>
      <c r="O407" s="281"/>
      <c r="P407" s="281"/>
    </row>
    <row r="408" spans="1:16" x14ac:dyDescent="0.2">
      <c r="B408" s="281"/>
      <c r="C408" s="281"/>
      <c r="D408" s="281"/>
      <c r="E408" s="281"/>
      <c r="F408" s="281"/>
      <c r="G408" s="281"/>
      <c r="H408" s="281"/>
      <c r="I408" s="281"/>
      <c r="J408" s="281"/>
      <c r="K408" s="281"/>
      <c r="L408" s="281"/>
      <c r="M408" s="281"/>
      <c r="N408" s="281"/>
      <c r="O408" s="281"/>
      <c r="P408" s="281"/>
    </row>
    <row r="409" spans="1:16" x14ac:dyDescent="0.2">
      <c r="B409" s="281"/>
      <c r="C409" s="281"/>
      <c r="D409" s="281"/>
      <c r="E409" s="281"/>
      <c r="F409" s="281"/>
      <c r="G409" s="281"/>
      <c r="H409" s="281"/>
      <c r="I409" s="281"/>
      <c r="J409" s="281"/>
      <c r="K409" s="281"/>
      <c r="L409" s="281"/>
      <c r="M409" s="281"/>
      <c r="N409" s="281"/>
      <c r="O409" s="281"/>
      <c r="P409" s="281"/>
    </row>
    <row r="410" spans="1:16" x14ac:dyDescent="0.2">
      <c r="B410" s="45"/>
      <c r="C410" s="45"/>
      <c r="D410" s="45"/>
      <c r="E410" s="45"/>
      <c r="F410" s="45"/>
      <c r="G410" s="45"/>
      <c r="H410" s="45"/>
      <c r="I410" s="45"/>
      <c r="J410" s="45"/>
      <c r="K410" s="45"/>
      <c r="L410" s="45"/>
      <c r="M410" s="45"/>
      <c r="N410" s="45"/>
      <c r="O410" s="45"/>
      <c r="P410" s="45"/>
    </row>
    <row r="411" spans="1:16" ht="12" customHeight="1" x14ac:dyDescent="0.2">
      <c r="B411" s="1" t="s">
        <v>22</v>
      </c>
    </row>
    <row r="412" spans="1:16" ht="12" customHeight="1" x14ac:dyDescent="0.2">
      <c r="B412" s="1"/>
    </row>
    <row r="413" spans="1:16" ht="12" customHeight="1" x14ac:dyDescent="0.2">
      <c r="B413" s="2" t="s">
        <v>23</v>
      </c>
    </row>
    <row r="414" spans="1:16" ht="12" customHeight="1" x14ac:dyDescent="0.2">
      <c r="A414" s="2"/>
    </row>
    <row r="415" spans="1:16" ht="12" customHeight="1" x14ac:dyDescent="0.2">
      <c r="C415" s="3" t="s">
        <v>24</v>
      </c>
    </row>
    <row r="416" spans="1:16" ht="6" customHeight="1" x14ac:dyDescent="0.2">
      <c r="C416" s="3"/>
    </row>
    <row r="417" spans="1:16" s="25" customFormat="1" ht="16.5" customHeight="1" x14ac:dyDescent="0.2">
      <c r="A417" s="24"/>
      <c r="D417" s="282" t="s">
        <v>411</v>
      </c>
      <c r="E417" s="282"/>
      <c r="F417" s="282"/>
      <c r="G417" s="282"/>
      <c r="H417" s="282"/>
      <c r="I417" s="282"/>
      <c r="J417" s="282"/>
      <c r="K417" s="282"/>
      <c r="L417" s="282"/>
      <c r="M417" s="282"/>
      <c r="N417" s="282"/>
      <c r="O417" s="282"/>
      <c r="P417" s="282"/>
    </row>
    <row r="418" spans="1:16" s="25" customFormat="1" ht="15.75" customHeight="1" x14ac:dyDescent="0.2">
      <c r="D418" s="282" t="s">
        <v>412</v>
      </c>
      <c r="E418" s="282"/>
      <c r="F418" s="282"/>
      <c r="G418" s="282"/>
      <c r="H418" s="282"/>
      <c r="I418" s="282"/>
      <c r="J418" s="282"/>
      <c r="K418" s="282"/>
      <c r="L418" s="282"/>
      <c r="M418" s="282"/>
      <c r="N418" s="282"/>
      <c r="O418" s="282"/>
      <c r="P418" s="282"/>
    </row>
    <row r="419" spans="1:16" s="25" customFormat="1" ht="18" customHeight="1" x14ac:dyDescent="0.2">
      <c r="D419" s="282" t="s">
        <v>413</v>
      </c>
      <c r="E419" s="282"/>
      <c r="F419" s="282"/>
      <c r="G419" s="282"/>
      <c r="H419" s="282"/>
      <c r="I419" s="282"/>
      <c r="J419" s="282"/>
      <c r="K419" s="282"/>
      <c r="L419" s="282"/>
      <c r="M419" s="282"/>
      <c r="N419" s="282"/>
      <c r="O419" s="282"/>
      <c r="P419" s="282"/>
    </row>
    <row r="420" spans="1:16" s="25" customFormat="1" ht="12" customHeight="1" x14ac:dyDescent="0.2">
      <c r="D420" s="283" t="s">
        <v>414</v>
      </c>
      <c r="E420" s="283"/>
      <c r="F420" s="283"/>
      <c r="G420" s="283"/>
      <c r="H420" s="283"/>
      <c r="I420" s="283"/>
      <c r="J420" s="283"/>
      <c r="K420" s="283"/>
      <c r="L420" s="283"/>
      <c r="M420" s="283"/>
      <c r="N420" s="283"/>
      <c r="O420" s="283"/>
      <c r="P420" s="283"/>
    </row>
    <row r="421" spans="1:16" s="25" customFormat="1" ht="24.75" customHeight="1" x14ac:dyDescent="0.2">
      <c r="D421" s="282" t="s">
        <v>415</v>
      </c>
      <c r="E421" s="282"/>
      <c r="F421" s="282"/>
      <c r="G421" s="282"/>
      <c r="H421" s="282"/>
      <c r="I421" s="282"/>
      <c r="J421" s="282"/>
      <c r="K421" s="282"/>
      <c r="L421" s="282"/>
      <c r="M421" s="282"/>
      <c r="N421" s="282"/>
      <c r="O421" s="282"/>
      <c r="P421" s="282"/>
    </row>
    <row r="422" spans="1:16" ht="14.25" customHeight="1" x14ac:dyDescent="0.2">
      <c r="D422" s="1"/>
      <c r="E422" s="1"/>
    </row>
    <row r="423" spans="1:16" s="25" customFormat="1" ht="12" customHeight="1" x14ac:dyDescent="0.2">
      <c r="D423" s="279" t="s">
        <v>416</v>
      </c>
      <c r="E423" s="279"/>
      <c r="F423" s="279"/>
      <c r="G423" s="279"/>
      <c r="H423" s="279"/>
      <c r="I423" s="279"/>
      <c r="J423" s="279"/>
      <c r="K423" s="279"/>
      <c r="L423" s="279"/>
      <c r="M423" s="279"/>
      <c r="N423" s="279"/>
      <c r="O423" s="279"/>
      <c r="P423" s="279"/>
    </row>
    <row r="425" spans="1:16" ht="12" customHeight="1" x14ac:dyDescent="0.2">
      <c r="E425" s="303" t="s">
        <v>95</v>
      </c>
      <c r="F425" s="303"/>
      <c r="G425" s="303"/>
      <c r="H425" s="303"/>
      <c r="I425" s="303"/>
      <c r="J425" s="303"/>
      <c r="K425" s="303"/>
      <c r="L425" s="271" t="s">
        <v>100</v>
      </c>
      <c r="M425" s="272"/>
      <c r="N425" s="273"/>
    </row>
    <row r="426" spans="1:16" ht="12" customHeight="1" x14ac:dyDescent="0.2">
      <c r="E426" s="242" t="s">
        <v>507</v>
      </c>
      <c r="F426" s="242"/>
      <c r="G426" s="242"/>
      <c r="H426" s="242"/>
      <c r="I426" s="242"/>
      <c r="J426" s="242"/>
      <c r="K426" s="242"/>
      <c r="L426" s="243">
        <v>0</v>
      </c>
      <c r="M426" s="304"/>
      <c r="N426" s="304"/>
    </row>
    <row r="427" spans="1:16" ht="12" customHeight="1" x14ac:dyDescent="0.2">
      <c r="E427" s="242" t="s">
        <v>508</v>
      </c>
      <c r="F427" s="242"/>
      <c r="G427" s="242"/>
      <c r="H427" s="242"/>
      <c r="I427" s="242"/>
      <c r="J427" s="242"/>
      <c r="K427" s="242"/>
      <c r="L427" s="243">
        <v>0</v>
      </c>
      <c r="M427" s="304"/>
      <c r="N427" s="304"/>
    </row>
    <row r="428" spans="1:16" ht="12" customHeight="1" x14ac:dyDescent="0.2">
      <c r="E428" s="245" t="s">
        <v>509</v>
      </c>
      <c r="F428" s="246"/>
      <c r="G428" s="246"/>
      <c r="H428" s="246"/>
      <c r="I428" s="246"/>
      <c r="J428" s="246"/>
      <c r="K428" s="247"/>
      <c r="L428" s="302">
        <f>SUM(L426:N427)</f>
        <v>0</v>
      </c>
      <c r="M428" s="302"/>
      <c r="N428" s="302"/>
    </row>
    <row r="430" spans="1:16" ht="12" customHeight="1" x14ac:dyDescent="0.2">
      <c r="C430" s="1" t="s">
        <v>25</v>
      </c>
    </row>
    <row r="431" spans="1:16" ht="6" customHeight="1" x14ac:dyDescent="0.2">
      <c r="C431" s="1"/>
    </row>
    <row r="432" spans="1:16" s="25" customFormat="1" ht="12" customHeight="1" x14ac:dyDescent="0.2">
      <c r="D432" s="41" t="s">
        <v>3</v>
      </c>
    </row>
    <row r="433" spans="4:16" s="25" customFormat="1" ht="12" customHeight="1" x14ac:dyDescent="0.2"/>
    <row r="434" spans="4:16" s="25" customFormat="1" ht="12" customHeight="1" x14ac:dyDescent="0.2">
      <c r="E434" s="271" t="s">
        <v>95</v>
      </c>
      <c r="F434" s="272"/>
      <c r="G434" s="272"/>
      <c r="H434" s="272"/>
      <c r="I434" s="272"/>
      <c r="J434" s="272"/>
      <c r="K434" s="273"/>
      <c r="L434" s="271" t="s">
        <v>100</v>
      </c>
      <c r="M434" s="272"/>
      <c r="N434" s="273"/>
    </row>
    <row r="435" spans="4:16" s="25" customFormat="1" ht="12" customHeight="1" x14ac:dyDescent="0.2">
      <c r="E435" s="327" t="s">
        <v>510</v>
      </c>
      <c r="F435" s="327"/>
      <c r="G435" s="327"/>
      <c r="H435" s="327"/>
      <c r="I435" s="327"/>
      <c r="J435" s="327"/>
      <c r="K435" s="327"/>
      <c r="L435" s="294">
        <v>491767244</v>
      </c>
      <c r="M435" s="340"/>
      <c r="N435" s="340"/>
    </row>
    <row r="436" spans="4:16" s="25" customFormat="1" ht="12" customHeight="1" x14ac:dyDescent="0.2">
      <c r="E436" s="327" t="s">
        <v>511</v>
      </c>
      <c r="F436" s="327"/>
      <c r="G436" s="327"/>
      <c r="H436" s="327"/>
      <c r="I436" s="327"/>
      <c r="J436" s="327"/>
      <c r="K436" s="327"/>
      <c r="L436" s="294">
        <v>227364121.75</v>
      </c>
      <c r="M436" s="340"/>
      <c r="N436" s="340"/>
    </row>
    <row r="437" spans="4:16" s="25" customFormat="1" ht="12" customHeight="1" x14ac:dyDescent="0.2">
      <c r="E437" s="327" t="s">
        <v>512</v>
      </c>
      <c r="F437" s="327"/>
      <c r="G437" s="327"/>
      <c r="H437" s="327"/>
      <c r="I437" s="327"/>
      <c r="J437" s="327"/>
      <c r="K437" s="327"/>
      <c r="L437" s="294">
        <v>719131365.75</v>
      </c>
      <c r="M437" s="340"/>
      <c r="N437" s="340"/>
    </row>
    <row r="438" spans="4:16" s="25" customFormat="1" ht="12" customHeight="1" x14ac:dyDescent="0.2">
      <c r="E438" s="327" t="s">
        <v>513</v>
      </c>
      <c r="F438" s="327"/>
      <c r="G438" s="327"/>
      <c r="H438" s="327"/>
      <c r="I438" s="327"/>
      <c r="J438" s="327"/>
      <c r="K438" s="327"/>
      <c r="L438" s="294">
        <v>710817539.65999997</v>
      </c>
      <c r="M438" s="340"/>
      <c r="N438" s="340"/>
    </row>
    <row r="439" spans="4:16" s="25" customFormat="1" ht="12" customHeight="1" x14ac:dyDescent="0.2">
      <c r="E439" s="327" t="s">
        <v>514</v>
      </c>
      <c r="F439" s="327"/>
      <c r="G439" s="327"/>
      <c r="H439" s="327"/>
      <c r="I439" s="327"/>
      <c r="J439" s="327"/>
      <c r="K439" s="327"/>
      <c r="L439" s="294">
        <v>710817539.65999997</v>
      </c>
      <c r="M439" s="340"/>
      <c r="N439" s="340"/>
      <c r="P439" s="126"/>
    </row>
    <row r="440" spans="4:16" s="25" customFormat="1" ht="12" customHeight="1" x14ac:dyDescent="0.2"/>
    <row r="441" spans="4:16" ht="6" customHeight="1" x14ac:dyDescent="0.2"/>
    <row r="442" spans="4:16" s="25" customFormat="1" ht="12" customHeight="1" x14ac:dyDescent="0.2">
      <c r="D442" s="25" t="s">
        <v>4</v>
      </c>
    </row>
    <row r="443" spans="4:16" s="25" customFormat="1" ht="12" customHeight="1" x14ac:dyDescent="0.2"/>
    <row r="444" spans="4:16" s="25" customFormat="1" ht="12" customHeight="1" x14ac:dyDescent="0.2">
      <c r="E444" s="271" t="s">
        <v>95</v>
      </c>
      <c r="F444" s="272"/>
      <c r="G444" s="272"/>
      <c r="H444" s="272"/>
      <c r="I444" s="272"/>
      <c r="J444" s="272"/>
      <c r="K444" s="273"/>
      <c r="L444" s="271" t="s">
        <v>100</v>
      </c>
      <c r="M444" s="272"/>
      <c r="N444" s="273"/>
    </row>
    <row r="445" spans="4:16" s="25" customFormat="1" ht="12" customHeight="1" x14ac:dyDescent="0.2">
      <c r="E445" s="327" t="s">
        <v>515</v>
      </c>
      <c r="F445" s="327"/>
      <c r="G445" s="327"/>
      <c r="H445" s="327"/>
      <c r="I445" s="327"/>
      <c r="J445" s="327"/>
      <c r="K445" s="327"/>
      <c r="L445" s="294">
        <v>491767244</v>
      </c>
      <c r="M445" s="340"/>
      <c r="N445" s="340"/>
    </row>
    <row r="446" spans="4:16" s="25" customFormat="1" ht="12" customHeight="1" x14ac:dyDescent="0.2">
      <c r="E446" s="327" t="s">
        <v>516</v>
      </c>
      <c r="F446" s="327"/>
      <c r="G446" s="327"/>
      <c r="H446" s="327"/>
      <c r="I446" s="327"/>
      <c r="J446" s="327"/>
      <c r="K446" s="327"/>
      <c r="L446" s="294">
        <v>378469154.64999998</v>
      </c>
      <c r="M446" s="340"/>
      <c r="N446" s="340"/>
      <c r="P446" s="126"/>
    </row>
    <row r="447" spans="4:16" s="25" customFormat="1" ht="12" customHeight="1" x14ac:dyDescent="0.2">
      <c r="E447" s="327" t="s">
        <v>517</v>
      </c>
      <c r="F447" s="327"/>
      <c r="G447" s="327"/>
      <c r="H447" s="327"/>
      <c r="I447" s="327"/>
      <c r="J447" s="327"/>
      <c r="K447" s="327"/>
      <c r="L447" s="294">
        <v>870236398.64999998</v>
      </c>
      <c r="M447" s="340"/>
      <c r="N447" s="340"/>
    </row>
    <row r="448" spans="4:16" s="25" customFormat="1" ht="12" customHeight="1" x14ac:dyDescent="0.2">
      <c r="E448" s="310" t="s">
        <v>518</v>
      </c>
      <c r="F448" s="311"/>
      <c r="G448" s="311"/>
      <c r="H448" s="311"/>
      <c r="I448" s="311"/>
      <c r="J448" s="311"/>
      <c r="K448" s="312"/>
      <c r="L448" s="294">
        <v>810856865.13999999</v>
      </c>
      <c r="M448" s="340"/>
      <c r="N448" s="340"/>
    </row>
    <row r="449" spans="4:18" s="25" customFormat="1" ht="12" customHeight="1" x14ac:dyDescent="0.2">
      <c r="E449" s="327" t="s">
        <v>519</v>
      </c>
      <c r="F449" s="327"/>
      <c r="G449" s="327"/>
      <c r="H449" s="327"/>
      <c r="I449" s="327"/>
      <c r="J449" s="327"/>
      <c r="K449" s="327"/>
      <c r="L449" s="294">
        <v>798710534.76999998</v>
      </c>
      <c r="M449" s="340"/>
      <c r="N449" s="340"/>
    </row>
    <row r="450" spans="4:18" s="25" customFormat="1" ht="12" customHeight="1" x14ac:dyDescent="0.2">
      <c r="E450" s="327" t="s">
        <v>520</v>
      </c>
      <c r="F450" s="327"/>
      <c r="G450" s="327"/>
      <c r="H450" s="327"/>
      <c r="I450" s="327"/>
      <c r="J450" s="327"/>
      <c r="K450" s="327"/>
      <c r="L450" s="294">
        <v>791835695.94000006</v>
      </c>
      <c r="M450" s="340"/>
      <c r="N450" s="340"/>
    </row>
    <row r="451" spans="4:18" s="25" customFormat="1" ht="12" customHeight="1" x14ac:dyDescent="0.2">
      <c r="E451" s="327" t="s">
        <v>521</v>
      </c>
      <c r="F451" s="327"/>
      <c r="G451" s="327"/>
      <c r="H451" s="327"/>
      <c r="I451" s="327"/>
      <c r="J451" s="327"/>
      <c r="K451" s="327"/>
      <c r="L451" s="294">
        <v>791107052.12</v>
      </c>
      <c r="M451" s="340"/>
      <c r="N451" s="340"/>
    </row>
    <row r="452" spans="4:18" s="25" customFormat="1" ht="12" customHeight="1" x14ac:dyDescent="0.2">
      <c r="E452" s="132"/>
      <c r="F452" s="132"/>
      <c r="G452" s="132"/>
      <c r="H452" s="132"/>
      <c r="I452" s="132"/>
      <c r="J452" s="132"/>
      <c r="K452" s="132"/>
      <c r="L452" s="133"/>
      <c r="M452" s="134"/>
      <c r="N452" s="134"/>
    </row>
    <row r="453" spans="4:18" s="25" customFormat="1" ht="19.5" customHeight="1" x14ac:dyDescent="0.2">
      <c r="D453" s="25" t="s">
        <v>533</v>
      </c>
      <c r="E453" s="132"/>
      <c r="F453" s="132"/>
      <c r="G453" s="132"/>
      <c r="H453" s="132"/>
      <c r="I453" s="132"/>
      <c r="J453" s="132"/>
      <c r="K453" s="132"/>
      <c r="L453" s="133"/>
      <c r="M453" s="134"/>
      <c r="N453" s="134"/>
    </row>
    <row r="454" spans="4:18" s="187" customFormat="1" ht="19.5" customHeight="1" thickBot="1" x14ac:dyDescent="0.25">
      <c r="E454" s="188"/>
      <c r="F454" s="188"/>
      <c r="G454" s="188"/>
      <c r="H454" s="188"/>
      <c r="I454" s="188"/>
      <c r="J454" s="189"/>
      <c r="K454" s="189"/>
      <c r="L454" s="190"/>
      <c r="M454" s="191"/>
      <c r="N454" s="191"/>
    </row>
    <row r="455" spans="4:18" s="25" customFormat="1" ht="32.25" customHeight="1" x14ac:dyDescent="0.2">
      <c r="E455" s="226" t="s">
        <v>535</v>
      </c>
      <c r="F455" s="227"/>
      <c r="G455" s="227"/>
      <c r="H455" s="165" t="s">
        <v>538</v>
      </c>
      <c r="I455" s="228" t="s">
        <v>539</v>
      </c>
      <c r="J455" s="228"/>
      <c r="K455" s="229" t="s">
        <v>540</v>
      </c>
      <c r="L455" s="229"/>
      <c r="M455" s="166" t="s">
        <v>541</v>
      </c>
      <c r="N455" s="167" t="s">
        <v>542</v>
      </c>
    </row>
    <row r="456" spans="4:18" s="25" customFormat="1" ht="19.5" customHeight="1" x14ac:dyDescent="0.2">
      <c r="E456" s="230" t="s">
        <v>536</v>
      </c>
      <c r="F456" s="219"/>
      <c r="G456" s="241"/>
      <c r="H456" s="154">
        <v>166042624</v>
      </c>
      <c r="I456" s="233">
        <v>181622797.41</v>
      </c>
      <c r="J456" s="234"/>
      <c r="K456" s="195">
        <v>347665421.41000003</v>
      </c>
      <c r="L456" s="196"/>
      <c r="M456" s="155"/>
      <c r="N456" s="168">
        <v>345755727.47000003</v>
      </c>
    </row>
    <row r="457" spans="4:18" s="25" customFormat="1" ht="19.5" customHeight="1" x14ac:dyDescent="0.2">
      <c r="E457" s="230" t="s">
        <v>537</v>
      </c>
      <c r="F457" s="219"/>
      <c r="G457" s="219"/>
      <c r="H457" s="156">
        <v>166042624</v>
      </c>
      <c r="I457" s="233">
        <v>179713103.47</v>
      </c>
      <c r="J457" s="234"/>
      <c r="K457" s="195">
        <v>345755727.47000003</v>
      </c>
      <c r="L457" s="196"/>
      <c r="M457" s="155">
        <v>303118017.06999999</v>
      </c>
      <c r="N457" s="168">
        <v>301987005.79000002</v>
      </c>
      <c r="Q457" s="152"/>
    </row>
    <row r="458" spans="4:18" s="25" customFormat="1" ht="19.5" customHeight="1" x14ac:dyDescent="0.2">
      <c r="E458" s="224" t="s">
        <v>543</v>
      </c>
      <c r="F458" s="213"/>
      <c r="G458" s="213"/>
      <c r="H458" s="158">
        <f>H456-H457</f>
        <v>0</v>
      </c>
      <c r="I458" s="214">
        <f>I456-I457</f>
        <v>1909693.9399999976</v>
      </c>
      <c r="J458" s="215"/>
      <c r="K458" s="216">
        <f>K456-K457</f>
        <v>1909693.9399999976</v>
      </c>
      <c r="L458" s="217"/>
      <c r="M458" s="153"/>
      <c r="N458" s="169">
        <f>N456-N457</f>
        <v>43768721.680000007</v>
      </c>
    </row>
    <row r="459" spans="4:18" s="25" customFormat="1" ht="19.5" customHeight="1" x14ac:dyDescent="0.2">
      <c r="E459" s="230" t="s">
        <v>544</v>
      </c>
      <c r="F459" s="219"/>
      <c r="G459" s="219"/>
      <c r="H459" s="157"/>
      <c r="I459" s="222">
        <v>-1909693.94</v>
      </c>
      <c r="J459" s="223"/>
      <c r="K459" s="222">
        <v>-1909693.94</v>
      </c>
      <c r="L459" s="223"/>
      <c r="M459" s="138"/>
      <c r="N459" s="170"/>
    </row>
    <row r="460" spans="4:18" s="25" customFormat="1" ht="19.5" customHeight="1" x14ac:dyDescent="0.2">
      <c r="E460" s="171"/>
      <c r="F460" s="148"/>
      <c r="G460" s="148"/>
      <c r="H460" s="149"/>
      <c r="I460" s="142"/>
      <c r="J460" s="142"/>
      <c r="K460" s="143"/>
      <c r="L460" s="143"/>
      <c r="M460" s="134"/>
      <c r="N460" s="172"/>
    </row>
    <row r="461" spans="4:18" s="25" customFormat="1" ht="19.5" customHeight="1" x14ac:dyDescent="0.2">
      <c r="E461" s="235" t="s">
        <v>545</v>
      </c>
      <c r="F461" s="236"/>
      <c r="G461" s="237"/>
      <c r="H461" s="144"/>
      <c r="I461" s="145"/>
      <c r="J461" s="145"/>
      <c r="K461" s="146"/>
      <c r="L461" s="146"/>
      <c r="M461" s="130"/>
      <c r="N461" s="173">
        <v>1125000</v>
      </c>
    </row>
    <row r="462" spans="4:18" s="25" customFormat="1" ht="27.75" customHeight="1" x14ac:dyDescent="0.2">
      <c r="E462" s="225" t="s">
        <v>546</v>
      </c>
      <c r="F462" s="198"/>
      <c r="G462" s="199"/>
      <c r="H462" s="144"/>
      <c r="I462" s="145"/>
      <c r="J462" s="145"/>
      <c r="K462" s="146"/>
      <c r="L462" s="146"/>
      <c r="M462" s="130"/>
      <c r="N462" s="173">
        <v>1500000</v>
      </c>
      <c r="R462" s="152"/>
    </row>
    <row r="463" spans="4:18" s="25" customFormat="1" ht="25.5" customHeight="1" x14ac:dyDescent="0.2">
      <c r="E463" s="238" t="s">
        <v>567</v>
      </c>
      <c r="F463" s="239"/>
      <c r="G463" s="240"/>
      <c r="H463" s="144"/>
      <c r="I463" s="145"/>
      <c r="J463" s="145"/>
      <c r="K463" s="146"/>
      <c r="L463" s="147"/>
      <c r="M463" s="130"/>
      <c r="N463" s="174">
        <v>39716958.619999997</v>
      </c>
      <c r="R463" s="152"/>
    </row>
    <row r="464" spans="4:18" s="25" customFormat="1" ht="25.5" customHeight="1" x14ac:dyDescent="0.2">
      <c r="E464" s="197" t="s">
        <v>573</v>
      </c>
      <c r="F464" s="198"/>
      <c r="G464" s="199"/>
      <c r="H464" s="144"/>
      <c r="I464" s="145"/>
      <c r="J464" s="145"/>
      <c r="K464" s="146"/>
      <c r="L464" s="146"/>
      <c r="M464" s="137"/>
      <c r="N464" s="173">
        <v>1426763.06</v>
      </c>
      <c r="R464" s="152"/>
    </row>
    <row r="465" spans="5:18" s="25" customFormat="1" ht="25.5" customHeight="1" thickBot="1" x14ac:dyDescent="0.25">
      <c r="E465" s="204" t="s">
        <v>547</v>
      </c>
      <c r="F465" s="205"/>
      <c r="G465" s="206"/>
      <c r="H465" s="175"/>
      <c r="I465" s="176"/>
      <c r="J465" s="176"/>
      <c r="K465" s="177"/>
      <c r="L465" s="178"/>
      <c r="M465" s="179"/>
      <c r="N465" s="180">
        <f>SUM(N461:N464)</f>
        <v>43768721.68</v>
      </c>
      <c r="R465" s="126"/>
    </row>
    <row r="466" spans="5:18" s="25" customFormat="1" ht="19.5" customHeight="1" thickBot="1" x14ac:dyDescent="0.25">
      <c r="E466" s="135"/>
      <c r="F466" s="135"/>
      <c r="G466" s="135"/>
      <c r="H466" s="135"/>
      <c r="I466" s="135"/>
      <c r="J466" s="132"/>
      <c r="K466" s="132"/>
      <c r="L466" s="133"/>
      <c r="M466" s="134"/>
      <c r="N466" s="141"/>
    </row>
    <row r="467" spans="5:18" s="25" customFormat="1" ht="28.5" customHeight="1" x14ac:dyDescent="0.2">
      <c r="E467" s="226" t="s">
        <v>548</v>
      </c>
      <c r="F467" s="227"/>
      <c r="G467" s="227"/>
      <c r="H467" s="181" t="s">
        <v>538</v>
      </c>
      <c r="I467" s="228" t="s">
        <v>539</v>
      </c>
      <c r="J467" s="228"/>
      <c r="K467" s="229" t="s">
        <v>540</v>
      </c>
      <c r="L467" s="229"/>
      <c r="M467" s="166" t="s">
        <v>541</v>
      </c>
      <c r="N467" s="167" t="s">
        <v>542</v>
      </c>
    </row>
    <row r="468" spans="5:18" s="25" customFormat="1" ht="16.5" customHeight="1" x14ac:dyDescent="0.2">
      <c r="E468" s="230" t="s">
        <v>536</v>
      </c>
      <c r="F468" s="219"/>
      <c r="G468" s="219"/>
      <c r="H468" s="140">
        <v>225796469</v>
      </c>
      <c r="I468" s="231">
        <v>18597421</v>
      </c>
      <c r="J468" s="231"/>
      <c r="K468" s="232">
        <v>244393890</v>
      </c>
      <c r="L468" s="232"/>
      <c r="M468" s="139"/>
      <c r="N468" s="182">
        <v>239512046.31</v>
      </c>
    </row>
    <row r="469" spans="5:18" s="25" customFormat="1" ht="19.5" customHeight="1" x14ac:dyDescent="0.2">
      <c r="E469" s="230" t="s">
        <v>537</v>
      </c>
      <c r="F469" s="219"/>
      <c r="G469" s="219"/>
      <c r="H469" s="140">
        <v>225796469</v>
      </c>
      <c r="I469" s="231">
        <v>13715577.310000001</v>
      </c>
      <c r="J469" s="231"/>
      <c r="K469" s="232">
        <v>239512046.31</v>
      </c>
      <c r="L469" s="232"/>
      <c r="M469" s="139">
        <v>225649106.13</v>
      </c>
      <c r="N469" s="182">
        <v>225649103.06999999</v>
      </c>
    </row>
    <row r="470" spans="5:18" s="25" customFormat="1" ht="19.5" customHeight="1" x14ac:dyDescent="0.2">
      <c r="E470" s="224" t="s">
        <v>543</v>
      </c>
      <c r="F470" s="213"/>
      <c r="G470" s="213"/>
      <c r="H470" s="158">
        <f>H468-H469</f>
        <v>0</v>
      </c>
      <c r="I470" s="214">
        <f>I468-I469</f>
        <v>4881843.6899999995</v>
      </c>
      <c r="J470" s="215"/>
      <c r="K470" s="216">
        <f>K468-K469</f>
        <v>4881843.6899999976</v>
      </c>
      <c r="L470" s="217"/>
      <c r="M470" s="153"/>
      <c r="N470" s="169">
        <f>N468-N469</f>
        <v>13862943.24000001</v>
      </c>
    </row>
    <row r="471" spans="5:18" s="25" customFormat="1" ht="19.5" customHeight="1" x14ac:dyDescent="0.2">
      <c r="E471" s="218" t="s">
        <v>549</v>
      </c>
      <c r="F471" s="219"/>
      <c r="G471" s="219"/>
      <c r="H471" s="157"/>
      <c r="I471" s="222">
        <v>-4881843.6900000004</v>
      </c>
      <c r="J471" s="223"/>
      <c r="K471" s="222">
        <v>-4881843.6900000004</v>
      </c>
      <c r="L471" s="223"/>
      <c r="M471" s="138"/>
      <c r="N471" s="170"/>
    </row>
    <row r="472" spans="5:18" s="25" customFormat="1" ht="19.5" customHeight="1" x14ac:dyDescent="0.2">
      <c r="E472" s="183"/>
      <c r="F472" s="184"/>
      <c r="G472" s="184"/>
      <c r="H472" s="184"/>
      <c r="I472" s="184"/>
      <c r="J472" s="132"/>
      <c r="K472" s="132"/>
      <c r="L472" s="133"/>
      <c r="M472" s="134"/>
      <c r="N472" s="185"/>
    </row>
    <row r="473" spans="5:18" s="25" customFormat="1" ht="27" customHeight="1" x14ac:dyDescent="0.2">
      <c r="E473" s="197" t="s">
        <v>567</v>
      </c>
      <c r="F473" s="198"/>
      <c r="G473" s="199"/>
      <c r="H473" s="144"/>
      <c r="I473" s="145"/>
      <c r="J473" s="145"/>
      <c r="K473" s="146"/>
      <c r="L473" s="147"/>
      <c r="M473" s="130"/>
      <c r="N473" s="173">
        <v>13862943.24</v>
      </c>
      <c r="P473" s="152"/>
    </row>
    <row r="474" spans="5:18" s="25" customFormat="1" ht="19.5" customHeight="1" thickBot="1" x14ac:dyDescent="0.25">
      <c r="E474" s="204" t="s">
        <v>547</v>
      </c>
      <c r="F474" s="205"/>
      <c r="G474" s="206"/>
      <c r="H474" s="175"/>
      <c r="I474" s="176"/>
      <c r="J474" s="176"/>
      <c r="K474" s="177"/>
      <c r="L474" s="178"/>
      <c r="M474" s="179"/>
      <c r="N474" s="180">
        <f>SUM(N471:N473)</f>
        <v>13862943.24</v>
      </c>
    </row>
    <row r="475" spans="5:18" s="159" customFormat="1" ht="19.5" customHeight="1" thickBot="1" x14ac:dyDescent="0.25"/>
    <row r="476" spans="5:18" s="25" customFormat="1" ht="27.75" customHeight="1" x14ac:dyDescent="0.2">
      <c r="E476" s="226" t="s">
        <v>550</v>
      </c>
      <c r="F476" s="227"/>
      <c r="G476" s="227"/>
      <c r="H476" s="181" t="s">
        <v>538</v>
      </c>
      <c r="I476" s="228" t="s">
        <v>539</v>
      </c>
      <c r="J476" s="228"/>
      <c r="K476" s="229" t="s">
        <v>540</v>
      </c>
      <c r="L476" s="229"/>
      <c r="M476" s="166" t="s">
        <v>541</v>
      </c>
      <c r="N476" s="167" t="s">
        <v>542</v>
      </c>
    </row>
    <row r="477" spans="5:18" s="25" customFormat="1" ht="19.5" customHeight="1" x14ac:dyDescent="0.2">
      <c r="E477" s="230" t="s">
        <v>536</v>
      </c>
      <c r="F477" s="219"/>
      <c r="G477" s="219"/>
      <c r="H477" s="140">
        <v>0</v>
      </c>
      <c r="I477" s="231">
        <v>793238</v>
      </c>
      <c r="J477" s="231"/>
      <c r="K477" s="232">
        <v>793238</v>
      </c>
      <c r="L477" s="232"/>
      <c r="M477" s="139"/>
      <c r="N477" s="182">
        <v>309498</v>
      </c>
    </row>
    <row r="478" spans="5:18" s="25" customFormat="1" ht="19.5" customHeight="1" x14ac:dyDescent="0.2">
      <c r="E478" s="230" t="s">
        <v>537</v>
      </c>
      <c r="F478" s="219"/>
      <c r="G478" s="219"/>
      <c r="H478" s="140">
        <v>0</v>
      </c>
      <c r="I478" s="231">
        <v>309498</v>
      </c>
      <c r="J478" s="231"/>
      <c r="K478" s="232">
        <v>309498</v>
      </c>
      <c r="L478" s="232"/>
      <c r="M478" s="139">
        <v>0</v>
      </c>
      <c r="N478" s="182">
        <v>0</v>
      </c>
    </row>
    <row r="479" spans="5:18" s="25" customFormat="1" ht="19.5" customHeight="1" x14ac:dyDescent="0.2">
      <c r="E479" s="212" t="s">
        <v>543</v>
      </c>
      <c r="F479" s="213"/>
      <c r="G479" s="213"/>
      <c r="H479" s="158">
        <f>H477-H478</f>
        <v>0</v>
      </c>
      <c r="I479" s="214">
        <f>I477-I478</f>
        <v>483740</v>
      </c>
      <c r="J479" s="215"/>
      <c r="K479" s="216">
        <f>K477-K478</f>
        <v>483740</v>
      </c>
      <c r="L479" s="217"/>
      <c r="M479" s="153"/>
      <c r="N479" s="169">
        <f>N477-N478</f>
        <v>309498</v>
      </c>
      <c r="R479" s="98"/>
    </row>
    <row r="480" spans="5:18" s="25" customFormat="1" ht="19.5" customHeight="1" x14ac:dyDescent="0.2">
      <c r="E480" s="218" t="s">
        <v>551</v>
      </c>
      <c r="F480" s="219"/>
      <c r="G480" s="219"/>
      <c r="H480" s="157"/>
      <c r="I480" s="220">
        <v>424846</v>
      </c>
      <c r="J480" s="221"/>
      <c r="K480" s="222">
        <v>424846</v>
      </c>
      <c r="L480" s="223"/>
      <c r="M480" s="138"/>
      <c r="N480" s="170"/>
    </row>
    <row r="481" spans="5:18" s="25" customFormat="1" ht="19.5" customHeight="1" x14ac:dyDescent="0.2">
      <c r="E481" s="183"/>
      <c r="F481" s="184"/>
      <c r="G481" s="184"/>
      <c r="H481" s="184"/>
      <c r="I481" s="184"/>
      <c r="J481" s="132"/>
      <c r="K481" s="132"/>
      <c r="L481" s="133"/>
      <c r="M481" s="134"/>
      <c r="N481" s="185"/>
      <c r="R481" s="98"/>
    </row>
    <row r="482" spans="5:18" s="25" customFormat="1" ht="26.25" customHeight="1" x14ac:dyDescent="0.2">
      <c r="E482" s="197" t="s">
        <v>568</v>
      </c>
      <c r="F482" s="198"/>
      <c r="G482" s="199"/>
      <c r="H482" s="150"/>
      <c r="I482" s="202">
        <v>58894</v>
      </c>
      <c r="J482" s="203"/>
      <c r="K482" s="200">
        <v>58894</v>
      </c>
      <c r="L482" s="201"/>
      <c r="M482" s="151"/>
      <c r="N482" s="173">
        <v>0</v>
      </c>
    </row>
    <row r="483" spans="5:18" s="25" customFormat="1" ht="26.25" customHeight="1" x14ac:dyDescent="0.2">
      <c r="E483" s="197" t="s">
        <v>574</v>
      </c>
      <c r="F483" s="198"/>
      <c r="G483" s="199"/>
      <c r="H483" s="150"/>
      <c r="I483" s="202">
        <v>-58894</v>
      </c>
      <c r="J483" s="203"/>
      <c r="K483" s="200">
        <v>-58894</v>
      </c>
      <c r="L483" s="201"/>
      <c r="M483" s="151"/>
      <c r="N483" s="173"/>
    </row>
    <row r="484" spans="5:18" s="25" customFormat="1" ht="12.75" x14ac:dyDescent="0.2">
      <c r="E484" s="197" t="s">
        <v>567</v>
      </c>
      <c r="F484" s="198"/>
      <c r="G484" s="199"/>
      <c r="H484" s="150"/>
      <c r="I484" s="202"/>
      <c r="J484" s="203"/>
      <c r="K484" s="200"/>
      <c r="L484" s="201"/>
      <c r="M484" s="151"/>
      <c r="N484" s="173">
        <v>309498</v>
      </c>
    </row>
    <row r="485" spans="5:18" s="25" customFormat="1" ht="19.5" customHeight="1" thickBot="1" x14ac:dyDescent="0.25">
      <c r="E485" s="204" t="s">
        <v>547</v>
      </c>
      <c r="F485" s="205"/>
      <c r="G485" s="206"/>
      <c r="H485" s="175"/>
      <c r="I485" s="207">
        <f>I482+I483</f>
        <v>0</v>
      </c>
      <c r="J485" s="208"/>
      <c r="K485" s="207">
        <f>K482+K483</f>
        <v>0</v>
      </c>
      <c r="L485" s="208"/>
      <c r="M485" s="179"/>
      <c r="N485" s="180">
        <f>SUM(N481:N484)</f>
        <v>309498</v>
      </c>
    </row>
    <row r="486" spans="5:18" s="25" customFormat="1" ht="19.5" customHeight="1" thickBot="1" x14ac:dyDescent="0.25">
      <c r="E486" s="135"/>
      <c r="F486" s="135"/>
      <c r="G486" s="135"/>
      <c r="H486" s="135"/>
      <c r="I486" s="135"/>
      <c r="J486" s="132"/>
      <c r="K486" s="132"/>
      <c r="L486" s="133"/>
      <c r="M486" s="134"/>
      <c r="N486" s="134"/>
    </row>
    <row r="487" spans="5:18" s="25" customFormat="1" ht="27" customHeight="1" x14ac:dyDescent="0.2">
      <c r="E487" s="226" t="s">
        <v>552</v>
      </c>
      <c r="F487" s="227"/>
      <c r="G487" s="227"/>
      <c r="H487" s="181" t="s">
        <v>538</v>
      </c>
      <c r="I487" s="228" t="s">
        <v>539</v>
      </c>
      <c r="J487" s="228"/>
      <c r="K487" s="229" t="s">
        <v>540</v>
      </c>
      <c r="L487" s="229"/>
      <c r="M487" s="166" t="s">
        <v>541</v>
      </c>
      <c r="N487" s="167" t="s">
        <v>542</v>
      </c>
    </row>
    <row r="488" spans="5:18" s="25" customFormat="1" ht="19.5" customHeight="1" x14ac:dyDescent="0.2">
      <c r="E488" s="230" t="s">
        <v>536</v>
      </c>
      <c r="F488" s="219"/>
      <c r="G488" s="219"/>
      <c r="H488" s="140">
        <v>37090800</v>
      </c>
      <c r="I488" s="231">
        <v>2141761.13</v>
      </c>
      <c r="J488" s="231"/>
      <c r="K488" s="232">
        <v>39232561.130000003</v>
      </c>
      <c r="L488" s="232"/>
      <c r="M488" s="139"/>
      <c r="N488" s="182">
        <v>39228477</v>
      </c>
      <c r="Q488" s="152"/>
    </row>
    <row r="489" spans="5:18" s="25" customFormat="1" ht="19.5" customHeight="1" x14ac:dyDescent="0.2">
      <c r="E489" s="230" t="s">
        <v>537</v>
      </c>
      <c r="F489" s="219"/>
      <c r="G489" s="219"/>
      <c r="H489" s="140">
        <v>37090800</v>
      </c>
      <c r="I489" s="231">
        <v>2141761.13</v>
      </c>
      <c r="J489" s="231"/>
      <c r="K489" s="232">
        <v>39232561.130000003</v>
      </c>
      <c r="L489" s="232"/>
      <c r="M489" s="139">
        <v>39200833.240000002</v>
      </c>
      <c r="N489" s="182">
        <v>28280221.359999999</v>
      </c>
      <c r="Q489" s="152"/>
    </row>
    <row r="490" spans="5:18" s="25" customFormat="1" ht="19.5" customHeight="1" x14ac:dyDescent="0.2">
      <c r="E490" s="212" t="s">
        <v>543</v>
      </c>
      <c r="F490" s="213"/>
      <c r="G490" s="213"/>
      <c r="H490" s="158">
        <f>H488-H489</f>
        <v>0</v>
      </c>
      <c r="I490" s="214">
        <f>I488-I489</f>
        <v>0</v>
      </c>
      <c r="J490" s="215"/>
      <c r="K490" s="216">
        <f>K488-K489</f>
        <v>0</v>
      </c>
      <c r="L490" s="217"/>
      <c r="M490" s="158">
        <v>0</v>
      </c>
      <c r="N490" s="169">
        <f>N488-N489</f>
        <v>10948255.640000001</v>
      </c>
      <c r="Q490" s="152"/>
    </row>
    <row r="491" spans="5:18" s="25" customFormat="1" ht="19.5" customHeight="1" x14ac:dyDescent="0.2">
      <c r="E491" s="183"/>
      <c r="F491" s="184"/>
      <c r="G491" s="184"/>
      <c r="H491" s="184"/>
      <c r="I491" s="184"/>
      <c r="J491" s="132"/>
      <c r="K491" s="132"/>
      <c r="L491" s="133"/>
      <c r="M491" s="134"/>
      <c r="N491" s="185"/>
    </row>
    <row r="492" spans="5:18" s="25" customFormat="1" ht="29.25" customHeight="1" x14ac:dyDescent="0.2">
      <c r="E492" s="197" t="s">
        <v>569</v>
      </c>
      <c r="F492" s="198"/>
      <c r="G492" s="199"/>
      <c r="H492" s="144"/>
      <c r="I492" s="200"/>
      <c r="J492" s="201"/>
      <c r="K492" s="200"/>
      <c r="L492" s="201"/>
      <c r="M492" s="131">
        <v>4084.13</v>
      </c>
      <c r="N492" s="186"/>
    </row>
    <row r="493" spans="5:18" s="25" customFormat="1" ht="25.5" customHeight="1" x14ac:dyDescent="0.2">
      <c r="E493" s="197" t="s">
        <v>570</v>
      </c>
      <c r="F493" s="198"/>
      <c r="G493" s="199"/>
      <c r="H493" s="144"/>
      <c r="I493" s="200"/>
      <c r="J493" s="201"/>
      <c r="K493" s="200"/>
      <c r="L493" s="201"/>
      <c r="M493" s="131">
        <v>24477.38</v>
      </c>
      <c r="N493" s="186"/>
    </row>
    <row r="494" spans="5:18" s="25" customFormat="1" ht="24.75" customHeight="1" x14ac:dyDescent="0.2">
      <c r="E494" s="197" t="s">
        <v>571</v>
      </c>
      <c r="F494" s="198"/>
      <c r="G494" s="199"/>
      <c r="H494" s="144"/>
      <c r="I494" s="200"/>
      <c r="J494" s="201"/>
      <c r="K494" s="200"/>
      <c r="L494" s="201"/>
      <c r="M494" s="131">
        <v>2375.12</v>
      </c>
      <c r="N494" s="186"/>
    </row>
    <row r="495" spans="5:18" s="25" customFormat="1" ht="24.75" customHeight="1" x14ac:dyDescent="0.2">
      <c r="E495" s="197" t="s">
        <v>574</v>
      </c>
      <c r="F495" s="198"/>
      <c r="G495" s="199"/>
      <c r="H495" s="150"/>
      <c r="I495" s="202"/>
      <c r="J495" s="203"/>
      <c r="K495" s="200"/>
      <c r="L495" s="201"/>
      <c r="M495" s="164">
        <v>-30936.63</v>
      </c>
      <c r="N495" s="173"/>
    </row>
    <row r="496" spans="5:18" s="25" customFormat="1" ht="25.5" customHeight="1" x14ac:dyDescent="0.2">
      <c r="E496" s="197" t="s">
        <v>575</v>
      </c>
      <c r="F496" s="198"/>
      <c r="G496" s="199"/>
      <c r="H496" s="150"/>
      <c r="I496" s="202"/>
      <c r="J496" s="203"/>
      <c r="K496" s="200"/>
      <c r="L496" s="201"/>
      <c r="M496" s="151"/>
      <c r="N496" s="173">
        <v>10948255.640000001</v>
      </c>
    </row>
    <row r="497" spans="5:18" s="25" customFormat="1" ht="19.5" customHeight="1" thickBot="1" x14ac:dyDescent="0.25">
      <c r="E497" s="204" t="s">
        <v>547</v>
      </c>
      <c r="F497" s="205"/>
      <c r="G497" s="206"/>
      <c r="H497" s="175"/>
      <c r="I497" s="207">
        <f>I490+I492+I493+I494+I496</f>
        <v>0</v>
      </c>
      <c r="J497" s="208"/>
      <c r="K497" s="207">
        <f>K490+K492+K493+K494+K496</f>
        <v>0</v>
      </c>
      <c r="L497" s="208"/>
      <c r="M497" s="179"/>
      <c r="N497" s="180">
        <f>SUM(N491:N496)</f>
        <v>10948255.640000001</v>
      </c>
      <c r="Q497" s="152"/>
    </row>
    <row r="498" spans="5:18" s="25" customFormat="1" ht="19.5" customHeight="1" thickBot="1" x14ac:dyDescent="0.25">
      <c r="E498" s="135"/>
      <c r="F498" s="135"/>
      <c r="G498" s="135"/>
      <c r="H498" s="135"/>
      <c r="I498" s="135"/>
      <c r="J498" s="132"/>
      <c r="K498" s="132"/>
      <c r="L498" s="133"/>
      <c r="M498" s="134"/>
      <c r="N498" s="134"/>
    </row>
    <row r="499" spans="5:18" s="25" customFormat="1" ht="28.5" customHeight="1" x14ac:dyDescent="0.2">
      <c r="E499" s="226" t="s">
        <v>553</v>
      </c>
      <c r="F499" s="227"/>
      <c r="G499" s="227"/>
      <c r="H499" s="181" t="s">
        <v>538</v>
      </c>
      <c r="I499" s="228" t="s">
        <v>539</v>
      </c>
      <c r="J499" s="228"/>
      <c r="K499" s="229" t="s">
        <v>540</v>
      </c>
      <c r="L499" s="229"/>
      <c r="M499" s="166" t="s">
        <v>541</v>
      </c>
      <c r="N499" s="167" t="s">
        <v>542</v>
      </c>
    </row>
    <row r="500" spans="5:18" s="25" customFormat="1" ht="19.5" customHeight="1" x14ac:dyDescent="0.2">
      <c r="E500" s="230" t="s">
        <v>536</v>
      </c>
      <c r="F500" s="219"/>
      <c r="G500" s="219"/>
      <c r="H500" s="140">
        <v>62837351</v>
      </c>
      <c r="I500" s="231">
        <v>780168.59</v>
      </c>
      <c r="J500" s="231"/>
      <c r="K500" s="232">
        <v>63617519.590000004</v>
      </c>
      <c r="L500" s="232"/>
      <c r="M500" s="139"/>
      <c r="N500" s="182">
        <v>63614258</v>
      </c>
    </row>
    <row r="501" spans="5:18" s="25" customFormat="1" ht="19.5" customHeight="1" x14ac:dyDescent="0.2">
      <c r="E501" s="230" t="s">
        <v>537</v>
      </c>
      <c r="F501" s="219"/>
      <c r="G501" s="219"/>
      <c r="H501" s="140">
        <v>62837351</v>
      </c>
      <c r="I501" s="231">
        <v>780168.59</v>
      </c>
      <c r="J501" s="231"/>
      <c r="K501" s="232">
        <v>63617519.590000004</v>
      </c>
      <c r="L501" s="232"/>
      <c r="M501" s="139">
        <v>63614258</v>
      </c>
      <c r="N501" s="182">
        <v>63519562.850000001</v>
      </c>
      <c r="Q501" s="152"/>
    </row>
    <row r="502" spans="5:18" s="25" customFormat="1" ht="19.5" customHeight="1" x14ac:dyDescent="0.2">
      <c r="E502" s="212" t="s">
        <v>543</v>
      </c>
      <c r="F502" s="213"/>
      <c r="G502" s="213"/>
      <c r="H502" s="158">
        <f>H500-H501</f>
        <v>0</v>
      </c>
      <c r="I502" s="214">
        <f>I500-I501</f>
        <v>0</v>
      </c>
      <c r="J502" s="215"/>
      <c r="K502" s="216">
        <f>K500-K501</f>
        <v>0</v>
      </c>
      <c r="L502" s="217"/>
      <c r="M502" s="160">
        <v>0</v>
      </c>
      <c r="N502" s="169">
        <f>N500-N501</f>
        <v>94695.14999999851</v>
      </c>
    </row>
    <row r="503" spans="5:18" s="25" customFormat="1" ht="19.5" customHeight="1" x14ac:dyDescent="0.2">
      <c r="E503" s="183"/>
      <c r="F503" s="184"/>
      <c r="G503" s="184"/>
      <c r="H503" s="184"/>
      <c r="I503" s="184"/>
      <c r="J503" s="132"/>
      <c r="K503" s="132"/>
      <c r="L503" s="133"/>
      <c r="M503" s="134"/>
      <c r="N503" s="185"/>
    </row>
    <row r="504" spans="5:18" s="25" customFormat="1" ht="29.25" customHeight="1" x14ac:dyDescent="0.2">
      <c r="E504" s="197" t="s">
        <v>569</v>
      </c>
      <c r="F504" s="198"/>
      <c r="G504" s="199"/>
      <c r="H504" s="144"/>
      <c r="I504" s="200"/>
      <c r="J504" s="201"/>
      <c r="K504" s="200"/>
      <c r="L504" s="201"/>
      <c r="M504" s="164">
        <v>3261.59</v>
      </c>
      <c r="N504" s="186"/>
      <c r="Q504" s="161"/>
      <c r="R504" s="161"/>
    </row>
    <row r="505" spans="5:18" s="25" customFormat="1" ht="29.25" customHeight="1" x14ac:dyDescent="0.2">
      <c r="E505" s="197" t="s">
        <v>574</v>
      </c>
      <c r="F505" s="198"/>
      <c r="G505" s="199"/>
      <c r="H505" s="150"/>
      <c r="I505" s="202"/>
      <c r="J505" s="203"/>
      <c r="K505" s="200"/>
      <c r="L505" s="201"/>
      <c r="M505" s="164">
        <v>-3261.59</v>
      </c>
      <c r="N505" s="173"/>
      <c r="Q505" s="161"/>
      <c r="R505" s="161"/>
    </row>
    <row r="506" spans="5:18" s="25" customFormat="1" ht="28.5" customHeight="1" x14ac:dyDescent="0.2">
      <c r="E506" s="197" t="s">
        <v>572</v>
      </c>
      <c r="F506" s="198"/>
      <c r="G506" s="199"/>
      <c r="H506" s="150"/>
      <c r="I506" s="202"/>
      <c r="J506" s="203"/>
      <c r="K506" s="200"/>
      <c r="L506" s="201"/>
      <c r="M506" s="151"/>
      <c r="N506" s="173">
        <v>94695.15</v>
      </c>
      <c r="Q506" s="163"/>
      <c r="R506" s="162"/>
    </row>
    <row r="507" spans="5:18" s="25" customFormat="1" ht="26.25" customHeight="1" x14ac:dyDescent="0.2">
      <c r="E507" s="197" t="s">
        <v>575</v>
      </c>
      <c r="F507" s="198"/>
      <c r="G507" s="199"/>
      <c r="H507" s="150"/>
      <c r="I507" s="202"/>
      <c r="J507" s="203"/>
      <c r="K507" s="200"/>
      <c r="L507" s="201"/>
      <c r="M507" s="151"/>
      <c r="N507" s="173">
        <v>0</v>
      </c>
      <c r="R507" s="152"/>
    </row>
    <row r="508" spans="5:18" s="25" customFormat="1" ht="19.5" customHeight="1" thickBot="1" x14ac:dyDescent="0.25">
      <c r="E508" s="204" t="s">
        <v>547</v>
      </c>
      <c r="F508" s="205"/>
      <c r="G508" s="206"/>
      <c r="H508" s="175"/>
      <c r="I508" s="207">
        <f>I504</f>
        <v>0</v>
      </c>
      <c r="J508" s="208"/>
      <c r="K508" s="207">
        <f>K504</f>
        <v>0</v>
      </c>
      <c r="L508" s="208"/>
      <c r="M508" s="179"/>
      <c r="N508" s="180">
        <f>SUM(N503:N506)</f>
        <v>94695.15</v>
      </c>
    </row>
    <row r="509" spans="5:18" s="25" customFormat="1" ht="19.5" customHeight="1" thickBot="1" x14ac:dyDescent="0.25">
      <c r="E509" s="135"/>
      <c r="F509" s="135"/>
      <c r="G509" s="135"/>
      <c r="H509" s="135"/>
      <c r="I509" s="135"/>
      <c r="J509" s="132"/>
      <c r="K509" s="132"/>
      <c r="L509" s="133"/>
      <c r="M509" s="134"/>
      <c r="N509" s="134"/>
    </row>
    <row r="510" spans="5:18" s="25" customFormat="1" ht="27.75" customHeight="1" x14ac:dyDescent="0.2">
      <c r="E510" s="226" t="s">
        <v>554</v>
      </c>
      <c r="F510" s="227"/>
      <c r="G510" s="227"/>
      <c r="H510" s="181" t="s">
        <v>538</v>
      </c>
      <c r="I510" s="228" t="s">
        <v>539</v>
      </c>
      <c r="J510" s="228"/>
      <c r="K510" s="229" t="s">
        <v>540</v>
      </c>
      <c r="L510" s="229"/>
      <c r="M510" s="166" t="s">
        <v>541</v>
      </c>
      <c r="N510" s="167" t="s">
        <v>542</v>
      </c>
    </row>
    <row r="511" spans="5:18" s="25" customFormat="1" ht="19.5" customHeight="1" x14ac:dyDescent="0.2">
      <c r="E511" s="230" t="s">
        <v>536</v>
      </c>
      <c r="F511" s="219"/>
      <c r="G511" s="219"/>
      <c r="H511" s="140">
        <v>0</v>
      </c>
      <c r="I511" s="231">
        <v>11794613.09</v>
      </c>
      <c r="J511" s="231"/>
      <c r="K511" s="232">
        <v>11794613.09</v>
      </c>
      <c r="L511" s="232"/>
      <c r="M511" s="139"/>
      <c r="N511" s="182">
        <v>11794597.49</v>
      </c>
    </row>
    <row r="512" spans="5:18" s="25" customFormat="1" ht="19.5" customHeight="1" x14ac:dyDescent="0.2">
      <c r="E512" s="230" t="s">
        <v>537</v>
      </c>
      <c r="F512" s="219"/>
      <c r="G512" s="219"/>
      <c r="H512" s="140">
        <v>0</v>
      </c>
      <c r="I512" s="231">
        <v>11794613.09</v>
      </c>
      <c r="J512" s="231"/>
      <c r="K512" s="232">
        <v>11794613.09</v>
      </c>
      <c r="L512" s="232"/>
      <c r="M512" s="139">
        <v>11794597.49</v>
      </c>
      <c r="N512" s="182">
        <v>11794597.49</v>
      </c>
      <c r="Q512" s="152"/>
    </row>
    <row r="513" spans="5:17" s="25" customFormat="1" ht="19.5" customHeight="1" x14ac:dyDescent="0.2">
      <c r="E513" s="212" t="s">
        <v>543</v>
      </c>
      <c r="F513" s="213"/>
      <c r="G513" s="213"/>
      <c r="H513" s="158">
        <f>H511-H512</f>
        <v>0</v>
      </c>
      <c r="I513" s="214">
        <f>I511-I512</f>
        <v>0</v>
      </c>
      <c r="J513" s="215"/>
      <c r="K513" s="216">
        <f>K511-K512</f>
        <v>0</v>
      </c>
      <c r="L513" s="217"/>
      <c r="M513" s="160">
        <v>0</v>
      </c>
      <c r="N513" s="169">
        <f>N511-N512</f>
        <v>0</v>
      </c>
    </row>
    <row r="514" spans="5:17" s="25" customFormat="1" ht="19.5" customHeight="1" x14ac:dyDescent="0.2">
      <c r="E514" s="183"/>
      <c r="F514" s="184"/>
      <c r="G514" s="184"/>
      <c r="H514" s="184"/>
      <c r="I514" s="184"/>
      <c r="J514" s="132"/>
      <c r="K514" s="132"/>
      <c r="L514" s="133"/>
      <c r="M514" s="134"/>
      <c r="N514" s="185"/>
    </row>
    <row r="515" spans="5:17" s="25" customFormat="1" ht="26.25" customHeight="1" x14ac:dyDescent="0.2">
      <c r="E515" s="197" t="s">
        <v>569</v>
      </c>
      <c r="F515" s="198"/>
      <c r="G515" s="199"/>
      <c r="H515" s="144"/>
      <c r="I515" s="200"/>
      <c r="J515" s="201"/>
      <c r="K515" s="200"/>
      <c r="L515" s="201"/>
      <c r="M515" s="164">
        <v>15.6</v>
      </c>
      <c r="N515" s="186"/>
    </row>
    <row r="516" spans="5:17" s="25" customFormat="1" ht="26.25" customHeight="1" x14ac:dyDescent="0.2">
      <c r="E516" s="197" t="s">
        <v>574</v>
      </c>
      <c r="F516" s="198"/>
      <c r="G516" s="199"/>
      <c r="H516" s="144"/>
      <c r="I516" s="200"/>
      <c r="J516" s="201"/>
      <c r="K516" s="200"/>
      <c r="L516" s="201"/>
      <c r="M516" s="164">
        <v>-15.6</v>
      </c>
      <c r="N516" s="186"/>
    </row>
    <row r="517" spans="5:17" s="25" customFormat="1" ht="12.75" x14ac:dyDescent="0.2">
      <c r="E517" s="197" t="s">
        <v>567</v>
      </c>
      <c r="F517" s="198"/>
      <c r="G517" s="199"/>
      <c r="H517" s="150"/>
      <c r="I517" s="202"/>
      <c r="J517" s="203"/>
      <c r="K517" s="200"/>
      <c r="L517" s="201"/>
      <c r="M517" s="151"/>
      <c r="N517" s="173">
        <v>0</v>
      </c>
    </row>
    <row r="518" spans="5:17" s="25" customFormat="1" ht="19.5" customHeight="1" thickBot="1" x14ac:dyDescent="0.25">
      <c r="E518" s="204" t="s">
        <v>547</v>
      </c>
      <c r="F518" s="205"/>
      <c r="G518" s="206"/>
      <c r="H518" s="175"/>
      <c r="I518" s="207">
        <f>I515</f>
        <v>0</v>
      </c>
      <c r="J518" s="208"/>
      <c r="K518" s="207">
        <f>K515</f>
        <v>0</v>
      </c>
      <c r="L518" s="208"/>
      <c r="M518" s="179"/>
      <c r="N518" s="180">
        <f>SUM(N514:N515)</f>
        <v>0</v>
      </c>
    </row>
    <row r="519" spans="5:17" s="25" customFormat="1" ht="19.5" customHeight="1" x14ac:dyDescent="0.2">
      <c r="E519" s="135"/>
      <c r="F519" s="135"/>
      <c r="G519" s="135"/>
      <c r="H519" s="135"/>
      <c r="I519" s="135"/>
      <c r="J519" s="132"/>
      <c r="K519" s="132"/>
      <c r="L519" s="133"/>
      <c r="M519" s="134"/>
      <c r="N519" s="134"/>
    </row>
    <row r="520" spans="5:17" s="25" customFormat="1" ht="19.5" customHeight="1" thickBot="1" x14ac:dyDescent="0.25">
      <c r="E520" s="135"/>
      <c r="F520" s="135"/>
      <c r="G520" s="135"/>
      <c r="H520" s="135"/>
      <c r="I520" s="135"/>
      <c r="J520" s="132"/>
      <c r="K520" s="132"/>
      <c r="L520" s="133"/>
      <c r="M520" s="134"/>
      <c r="N520" s="134"/>
    </row>
    <row r="521" spans="5:17" s="25" customFormat="1" ht="27" customHeight="1" x14ac:dyDescent="0.2">
      <c r="E521" s="226" t="s">
        <v>555</v>
      </c>
      <c r="F521" s="227"/>
      <c r="G521" s="227"/>
      <c r="H521" s="181" t="s">
        <v>538</v>
      </c>
      <c r="I521" s="228" t="s">
        <v>539</v>
      </c>
      <c r="J521" s="228"/>
      <c r="K521" s="229" t="s">
        <v>540</v>
      </c>
      <c r="L521" s="229"/>
      <c r="M521" s="166" t="s">
        <v>541</v>
      </c>
      <c r="N521" s="167" t="s">
        <v>542</v>
      </c>
    </row>
    <row r="522" spans="5:17" s="25" customFormat="1" ht="24" customHeight="1" x14ac:dyDescent="0.2">
      <c r="E522" s="230" t="s">
        <v>536</v>
      </c>
      <c r="F522" s="219"/>
      <c r="G522" s="219"/>
      <c r="H522" s="140">
        <v>0</v>
      </c>
      <c r="I522" s="231">
        <v>3456489.69</v>
      </c>
      <c r="J522" s="231"/>
      <c r="K522" s="232">
        <v>3456489.69</v>
      </c>
      <c r="L522" s="232"/>
      <c r="M522" s="139"/>
      <c r="N522" s="182">
        <v>3456485.99</v>
      </c>
    </row>
    <row r="523" spans="5:17" s="25" customFormat="1" ht="19.5" customHeight="1" x14ac:dyDescent="0.2">
      <c r="E523" s="230" t="s">
        <v>537</v>
      </c>
      <c r="F523" s="219"/>
      <c r="G523" s="219"/>
      <c r="H523" s="140">
        <v>0</v>
      </c>
      <c r="I523" s="231">
        <v>3456489.69</v>
      </c>
      <c r="J523" s="231"/>
      <c r="K523" s="232">
        <v>3456489.69</v>
      </c>
      <c r="L523" s="232"/>
      <c r="M523" s="139">
        <v>3456485.99</v>
      </c>
      <c r="N523" s="182">
        <v>3456485.99</v>
      </c>
      <c r="Q523" s="152"/>
    </row>
    <row r="524" spans="5:17" s="25" customFormat="1" ht="19.5" customHeight="1" x14ac:dyDescent="0.2">
      <c r="E524" s="212" t="s">
        <v>543</v>
      </c>
      <c r="F524" s="213"/>
      <c r="G524" s="213"/>
      <c r="H524" s="158">
        <f>H522-H523</f>
        <v>0</v>
      </c>
      <c r="I524" s="214">
        <f>I522-I523</f>
        <v>0</v>
      </c>
      <c r="J524" s="215"/>
      <c r="K524" s="216">
        <f>K522-K523</f>
        <v>0</v>
      </c>
      <c r="L524" s="217"/>
      <c r="M524" s="160">
        <v>0</v>
      </c>
      <c r="N524" s="169">
        <f>N522-N523</f>
        <v>0</v>
      </c>
    </row>
    <row r="525" spans="5:17" s="25" customFormat="1" ht="19.5" customHeight="1" x14ac:dyDescent="0.2">
      <c r="E525" s="183"/>
      <c r="F525" s="184"/>
      <c r="G525" s="184"/>
      <c r="H525" s="184"/>
      <c r="I525" s="184"/>
      <c r="J525" s="132"/>
      <c r="K525" s="132"/>
      <c r="L525" s="133"/>
      <c r="M525" s="134"/>
      <c r="N525" s="185"/>
    </row>
    <row r="526" spans="5:17" s="25" customFormat="1" ht="28.5" customHeight="1" x14ac:dyDescent="0.2">
      <c r="E526" s="197" t="s">
        <v>569</v>
      </c>
      <c r="F526" s="198"/>
      <c r="G526" s="199"/>
      <c r="H526" s="144"/>
      <c r="I526" s="200"/>
      <c r="J526" s="201"/>
      <c r="K526" s="200"/>
      <c r="L526" s="201"/>
      <c r="M526" s="164">
        <v>3.7</v>
      </c>
      <c r="N526" s="186"/>
    </row>
    <row r="527" spans="5:17" s="25" customFormat="1" ht="28.5" customHeight="1" x14ac:dyDescent="0.2">
      <c r="E527" s="197" t="s">
        <v>574</v>
      </c>
      <c r="F527" s="198"/>
      <c r="G527" s="199"/>
      <c r="H527" s="144"/>
      <c r="I527" s="200"/>
      <c r="J527" s="201"/>
      <c r="K527" s="200"/>
      <c r="L527" s="201"/>
      <c r="M527" s="164">
        <v>-3.7</v>
      </c>
      <c r="N527" s="186"/>
    </row>
    <row r="528" spans="5:17" s="25" customFormat="1" ht="12.75" x14ac:dyDescent="0.2">
      <c r="E528" s="197" t="s">
        <v>567</v>
      </c>
      <c r="F528" s="198"/>
      <c r="G528" s="199"/>
      <c r="H528" s="150"/>
      <c r="I528" s="202"/>
      <c r="J528" s="203"/>
      <c r="K528" s="200"/>
      <c r="L528" s="201"/>
      <c r="M528" s="151"/>
      <c r="N528" s="173">
        <v>0</v>
      </c>
    </row>
    <row r="529" spans="4:14" s="25" customFormat="1" ht="19.5" customHeight="1" thickBot="1" x14ac:dyDescent="0.25">
      <c r="E529" s="204" t="s">
        <v>547</v>
      </c>
      <c r="F529" s="205"/>
      <c r="G529" s="206"/>
      <c r="H529" s="175"/>
      <c r="I529" s="207">
        <f>I526</f>
        <v>0</v>
      </c>
      <c r="J529" s="208"/>
      <c r="K529" s="207">
        <f>K526</f>
        <v>0</v>
      </c>
      <c r="L529" s="208"/>
      <c r="M529" s="179"/>
      <c r="N529" s="180">
        <f>SUM(N525:N526)</f>
        <v>0</v>
      </c>
    </row>
    <row r="530" spans="4:14" s="25" customFormat="1" ht="19.5" customHeight="1" thickBot="1" x14ac:dyDescent="0.25">
      <c r="E530" s="135"/>
      <c r="F530" s="135"/>
      <c r="G530" s="135"/>
      <c r="H530" s="135"/>
      <c r="I530" s="135"/>
      <c r="J530" s="132"/>
      <c r="K530" s="132"/>
      <c r="L530" s="133"/>
      <c r="M530" s="134"/>
      <c r="N530" s="134"/>
    </row>
    <row r="531" spans="4:14" s="25" customFormat="1" ht="28.5" customHeight="1" x14ac:dyDescent="0.2">
      <c r="E531" s="226" t="s">
        <v>556</v>
      </c>
      <c r="F531" s="227"/>
      <c r="G531" s="227"/>
      <c r="H531" s="181" t="s">
        <v>538</v>
      </c>
      <c r="I531" s="228" t="s">
        <v>539</v>
      </c>
      <c r="J531" s="228"/>
      <c r="K531" s="229" t="s">
        <v>540</v>
      </c>
      <c r="L531" s="229"/>
      <c r="M531" s="166" t="s">
        <v>541</v>
      </c>
      <c r="N531" s="167" t="s">
        <v>542</v>
      </c>
    </row>
    <row r="532" spans="4:14" s="25" customFormat="1" ht="19.5" customHeight="1" x14ac:dyDescent="0.2">
      <c r="E532" s="230" t="s">
        <v>536</v>
      </c>
      <c r="F532" s="219"/>
      <c r="G532" s="219"/>
      <c r="H532" s="140">
        <v>0</v>
      </c>
      <c r="I532" s="231">
        <v>1500000.15</v>
      </c>
      <c r="J532" s="231"/>
      <c r="K532" s="232">
        <v>1500000.15</v>
      </c>
      <c r="L532" s="232"/>
      <c r="M532" s="139"/>
      <c r="N532" s="182">
        <v>1500000</v>
      </c>
    </row>
    <row r="533" spans="4:14" s="25" customFormat="1" ht="19.5" customHeight="1" x14ac:dyDescent="0.2">
      <c r="E533" s="230" t="s">
        <v>537</v>
      </c>
      <c r="F533" s="219"/>
      <c r="G533" s="219"/>
      <c r="H533" s="140">
        <v>0</v>
      </c>
      <c r="I533" s="231">
        <v>1500000.15</v>
      </c>
      <c r="J533" s="231"/>
      <c r="K533" s="232">
        <v>1500000.15</v>
      </c>
      <c r="L533" s="232"/>
      <c r="M533" s="139">
        <v>0</v>
      </c>
      <c r="N533" s="182">
        <v>0</v>
      </c>
    </row>
    <row r="534" spans="4:14" s="25" customFormat="1" ht="19.5" customHeight="1" x14ac:dyDescent="0.2">
      <c r="E534" s="212" t="s">
        <v>543</v>
      </c>
      <c r="F534" s="213"/>
      <c r="G534" s="213"/>
      <c r="H534" s="158">
        <f>H532-H533</f>
        <v>0</v>
      </c>
      <c r="I534" s="214">
        <f>I532-I533</f>
        <v>0</v>
      </c>
      <c r="J534" s="215"/>
      <c r="K534" s="216">
        <f>K532-K533</f>
        <v>0</v>
      </c>
      <c r="L534" s="217"/>
      <c r="M534" s="160">
        <v>0</v>
      </c>
      <c r="N534" s="169">
        <f>N532-N533</f>
        <v>1500000</v>
      </c>
    </row>
    <row r="535" spans="4:14" s="25" customFormat="1" ht="19.5" customHeight="1" x14ac:dyDescent="0.2">
      <c r="E535" s="183"/>
      <c r="F535" s="184"/>
      <c r="G535" s="184"/>
      <c r="H535" s="184"/>
      <c r="I535" s="184"/>
      <c r="J535" s="132"/>
      <c r="K535" s="132"/>
      <c r="L535" s="133"/>
      <c r="M535" s="134"/>
      <c r="N535" s="185"/>
    </row>
    <row r="536" spans="4:14" s="25" customFormat="1" ht="30.75" customHeight="1" x14ac:dyDescent="0.2">
      <c r="E536" s="197" t="s">
        <v>569</v>
      </c>
      <c r="F536" s="198"/>
      <c r="G536" s="199"/>
      <c r="H536" s="144"/>
      <c r="I536" s="200"/>
      <c r="J536" s="201"/>
      <c r="K536" s="200"/>
      <c r="L536" s="201"/>
      <c r="M536" s="164">
        <v>0.15</v>
      </c>
      <c r="N536" s="186"/>
    </row>
    <row r="537" spans="4:14" s="25" customFormat="1" ht="30.75" customHeight="1" x14ac:dyDescent="0.2">
      <c r="E537" s="197" t="s">
        <v>574</v>
      </c>
      <c r="F537" s="198"/>
      <c r="G537" s="199"/>
      <c r="H537" s="144"/>
      <c r="I537" s="200"/>
      <c r="J537" s="201"/>
      <c r="K537" s="200"/>
      <c r="L537" s="201"/>
      <c r="M537" s="164">
        <v>-0.15</v>
      </c>
      <c r="N537" s="186"/>
    </row>
    <row r="538" spans="4:14" s="25" customFormat="1" ht="27" customHeight="1" x14ac:dyDescent="0.2">
      <c r="E538" s="197" t="s">
        <v>557</v>
      </c>
      <c r="F538" s="210"/>
      <c r="G538" s="211"/>
      <c r="H538" s="144"/>
      <c r="I538" s="209"/>
      <c r="J538" s="201"/>
      <c r="K538" s="209"/>
      <c r="L538" s="201"/>
      <c r="M538" s="131"/>
      <c r="N538" s="182">
        <v>1500000</v>
      </c>
    </row>
    <row r="539" spans="4:14" s="25" customFormat="1" ht="12.75" x14ac:dyDescent="0.2">
      <c r="E539" s="197" t="s">
        <v>576</v>
      </c>
      <c r="F539" s="198"/>
      <c r="G539" s="199"/>
      <c r="H539" s="150"/>
      <c r="I539" s="202"/>
      <c r="J539" s="203"/>
      <c r="K539" s="200"/>
      <c r="L539" s="201"/>
      <c r="M539" s="151"/>
      <c r="N539" s="173">
        <v>0</v>
      </c>
    </row>
    <row r="540" spans="4:14" s="25" customFormat="1" ht="19.5" customHeight="1" thickBot="1" x14ac:dyDescent="0.25">
      <c r="E540" s="204" t="s">
        <v>547</v>
      </c>
      <c r="F540" s="205"/>
      <c r="G540" s="206"/>
      <c r="H540" s="175"/>
      <c r="I540" s="207">
        <f>I538</f>
        <v>0</v>
      </c>
      <c r="J540" s="208"/>
      <c r="K540" s="207">
        <f>K538</f>
        <v>0</v>
      </c>
      <c r="L540" s="208"/>
      <c r="M540" s="179"/>
      <c r="N540" s="180">
        <f>SUM(N535:N538)</f>
        <v>1500000</v>
      </c>
    </row>
    <row r="541" spans="4:14" s="25" customFormat="1" ht="19.5" customHeight="1" x14ac:dyDescent="0.2">
      <c r="E541" s="135"/>
      <c r="F541" s="135"/>
      <c r="G541" s="135"/>
      <c r="H541" s="135"/>
      <c r="I541" s="135"/>
      <c r="J541" s="132"/>
      <c r="K541" s="132"/>
      <c r="L541" s="133"/>
      <c r="M541" s="134"/>
      <c r="N541" s="134"/>
    </row>
    <row r="542" spans="4:14" s="25" customFormat="1" ht="19.5" customHeight="1" x14ac:dyDescent="0.2">
      <c r="E542" s="135"/>
      <c r="F542" s="135"/>
      <c r="G542" s="135"/>
      <c r="H542" s="135"/>
      <c r="I542" s="135"/>
      <c r="J542" s="132"/>
      <c r="K542" s="132"/>
      <c r="L542" s="133"/>
      <c r="M542" s="134"/>
      <c r="N542" s="134"/>
    </row>
    <row r="543" spans="4:14" s="25" customFormat="1" ht="78.75" customHeight="1" x14ac:dyDescent="0.2">
      <c r="D543" s="429" t="s">
        <v>578</v>
      </c>
      <c r="E543" s="192"/>
      <c r="F543" s="192"/>
      <c r="G543" s="192"/>
      <c r="H543" s="192"/>
      <c r="I543" s="192"/>
      <c r="J543" s="192"/>
      <c r="K543" s="192"/>
      <c r="L543" s="192"/>
      <c r="M543" s="192"/>
      <c r="N543" s="192"/>
    </row>
    <row r="544" spans="4:14" s="25" customFormat="1" ht="19.5" customHeight="1" thickBot="1" x14ac:dyDescent="0.25">
      <c r="E544" s="135"/>
      <c r="F544" s="135"/>
      <c r="G544" s="135"/>
      <c r="H544" s="135"/>
      <c r="I544" s="135"/>
      <c r="J544" s="132"/>
      <c r="K544" s="132"/>
      <c r="L544" s="133"/>
      <c r="M544" s="134"/>
      <c r="N544" s="134"/>
    </row>
    <row r="545" spans="1:16" s="25" customFormat="1" ht="25.5" customHeight="1" x14ac:dyDescent="0.2">
      <c r="E545" s="226" t="s">
        <v>558</v>
      </c>
      <c r="F545" s="227"/>
      <c r="G545" s="227"/>
      <c r="H545" s="420" t="s">
        <v>559</v>
      </c>
      <c r="I545" s="229" t="s">
        <v>560</v>
      </c>
      <c r="J545" s="229"/>
      <c r="K545" s="422" t="s">
        <v>561</v>
      </c>
      <c r="L545" s="422"/>
      <c r="M545" s="423" t="s">
        <v>577</v>
      </c>
      <c r="N545" s="416"/>
      <c r="O545" s="416"/>
      <c r="P545" s="416"/>
    </row>
    <row r="546" spans="1:16" s="25" customFormat="1" ht="19.5" customHeight="1" x14ac:dyDescent="0.2">
      <c r="E546" s="193" t="s">
        <v>563</v>
      </c>
      <c r="F546" s="194"/>
      <c r="G546" s="194"/>
      <c r="H546" s="418">
        <v>122238608</v>
      </c>
      <c r="I546" s="419">
        <v>9856.92</v>
      </c>
      <c r="J546" s="419"/>
      <c r="K546" s="419">
        <v>965002.37</v>
      </c>
      <c r="L546" s="419"/>
      <c r="M546" s="421">
        <f>I546+K546</f>
        <v>974859.29</v>
      </c>
      <c r="N546" s="417"/>
      <c r="O546" s="417"/>
      <c r="P546" s="417"/>
    </row>
    <row r="547" spans="1:16" s="25" customFormat="1" ht="19.5" customHeight="1" x14ac:dyDescent="0.2">
      <c r="E547" s="193" t="s">
        <v>564</v>
      </c>
      <c r="F547" s="194"/>
      <c r="G547" s="194"/>
      <c r="H547" s="418">
        <v>116114717</v>
      </c>
      <c r="I547" s="419">
        <v>7752.1</v>
      </c>
      <c r="J547" s="419"/>
      <c r="K547" s="419">
        <v>0</v>
      </c>
      <c r="L547" s="419"/>
      <c r="M547" s="421">
        <f>I547+K547</f>
        <v>7752.1</v>
      </c>
      <c r="N547" s="417"/>
      <c r="O547" s="417"/>
      <c r="P547" s="417"/>
    </row>
    <row r="548" spans="1:16" s="25" customFormat="1" ht="19.5" customHeight="1" x14ac:dyDescent="0.2">
      <c r="E548" s="193" t="s">
        <v>565</v>
      </c>
      <c r="F548" s="194"/>
      <c r="G548" s="194"/>
      <c r="H548" s="418">
        <v>117973446</v>
      </c>
      <c r="I548" s="419">
        <v>9826.2999999999993</v>
      </c>
      <c r="J548" s="419"/>
      <c r="K548" s="419">
        <v>0</v>
      </c>
      <c r="L548" s="419"/>
      <c r="M548" s="421">
        <f>I548+K548</f>
        <v>9826.2999999999993</v>
      </c>
      <c r="N548" s="417"/>
      <c r="O548" s="417"/>
      <c r="P548" s="417"/>
    </row>
    <row r="549" spans="1:16" s="25" customFormat="1" ht="19.5" customHeight="1" x14ac:dyDescent="0.2">
      <c r="E549" s="193" t="s">
        <v>566</v>
      </c>
      <c r="F549" s="194"/>
      <c r="G549" s="194"/>
      <c r="H549" s="418">
        <v>119655255</v>
      </c>
      <c r="I549" s="419">
        <v>4219.72</v>
      </c>
      <c r="J549" s="419"/>
      <c r="K549" s="419">
        <v>381963.64</v>
      </c>
      <c r="L549" s="419"/>
      <c r="M549" s="421">
        <f>I549+K549</f>
        <v>386183.36</v>
      </c>
      <c r="N549" s="417"/>
      <c r="O549" s="417"/>
      <c r="P549" s="417"/>
    </row>
    <row r="550" spans="1:16" s="25" customFormat="1" ht="29.25" customHeight="1" thickBot="1" x14ac:dyDescent="0.25">
      <c r="E550" s="424" t="s">
        <v>562</v>
      </c>
      <c r="F550" s="425"/>
      <c r="G550" s="425"/>
      <c r="H550" s="426"/>
      <c r="I550" s="427">
        <f>SUM(I546:J549)</f>
        <v>31655.040000000001</v>
      </c>
      <c r="J550" s="427"/>
      <c r="K550" s="427">
        <f>SUM(K546:L549)</f>
        <v>1346966.01</v>
      </c>
      <c r="L550" s="427"/>
      <c r="M550" s="428">
        <f>SUM(M546:M549)</f>
        <v>1378621.05</v>
      </c>
      <c r="N550" s="417"/>
      <c r="O550" s="417"/>
      <c r="P550" s="417"/>
    </row>
    <row r="551" spans="1:16" s="25" customFormat="1" ht="19.5" customHeight="1" x14ac:dyDescent="0.2">
      <c r="E551" s="135"/>
      <c r="F551" s="135"/>
      <c r="G551" s="135"/>
      <c r="H551" s="135"/>
      <c r="I551" s="135"/>
      <c r="J551" s="132"/>
      <c r="K551" s="132"/>
      <c r="L551" s="133"/>
      <c r="M551" s="134"/>
      <c r="N551" s="134"/>
    </row>
    <row r="552" spans="1:16" s="25" customFormat="1" ht="12" customHeight="1" x14ac:dyDescent="0.2">
      <c r="D552" s="187"/>
    </row>
    <row r="553" spans="1:16" ht="12" customHeight="1" x14ac:dyDescent="0.2">
      <c r="A553" s="277" t="s">
        <v>26</v>
      </c>
      <c r="B553" s="277"/>
      <c r="C553" s="277"/>
      <c r="D553" s="277"/>
      <c r="E553" s="277"/>
      <c r="F553" s="277"/>
      <c r="G553" s="277"/>
      <c r="H553" s="277"/>
      <c r="I553" s="277"/>
      <c r="J553" s="277"/>
      <c r="K553" s="277"/>
      <c r="L553" s="277"/>
      <c r="M553" s="277"/>
      <c r="N553" s="277"/>
      <c r="O553" s="277"/>
      <c r="P553" s="277"/>
    </row>
    <row r="554" spans="1:16" ht="12" customHeight="1" x14ac:dyDescent="0.2">
      <c r="A554" s="4"/>
      <c r="B554" s="4"/>
      <c r="C554" s="4"/>
      <c r="D554" s="4"/>
      <c r="E554" s="4"/>
      <c r="F554" s="4"/>
      <c r="G554" s="4"/>
      <c r="H554" s="4"/>
      <c r="I554" s="4"/>
      <c r="J554" s="4"/>
      <c r="K554" s="4"/>
      <c r="L554" s="4"/>
      <c r="M554" s="4"/>
      <c r="N554" s="4"/>
      <c r="O554" s="4"/>
      <c r="P554" s="4"/>
    </row>
    <row r="555" spans="1:16" ht="12" customHeight="1" x14ac:dyDescent="0.2">
      <c r="B555" s="21" t="s">
        <v>39</v>
      </c>
      <c r="C555" s="12" t="s">
        <v>42</v>
      </c>
    </row>
    <row r="556" spans="1:16" ht="6" customHeight="1" x14ac:dyDescent="0.2">
      <c r="A556" s="2"/>
    </row>
    <row r="557" spans="1:16" s="25" customFormat="1" ht="44.25" customHeight="1" x14ac:dyDescent="0.2">
      <c r="B557" s="267" t="s">
        <v>314</v>
      </c>
      <c r="C557" s="267"/>
      <c r="D557" s="267"/>
      <c r="E557" s="267"/>
      <c r="F557" s="267"/>
      <c r="G557" s="267"/>
      <c r="H557" s="267"/>
      <c r="I557" s="267"/>
      <c r="J557" s="267"/>
      <c r="K557" s="267"/>
      <c r="L557" s="267"/>
      <c r="M557" s="267"/>
      <c r="N557" s="267"/>
      <c r="O557" s="267"/>
      <c r="P557" s="267"/>
    </row>
    <row r="559" spans="1:16" ht="12" customHeight="1" x14ac:dyDescent="0.2">
      <c r="B559" s="21" t="s">
        <v>43</v>
      </c>
      <c r="C559" s="12" t="s">
        <v>44</v>
      </c>
    </row>
    <row r="560" spans="1:16" x14ac:dyDescent="0.2">
      <c r="A560" s="2"/>
    </row>
    <row r="561" spans="1:16" s="25" customFormat="1" ht="23.25" customHeight="1" x14ac:dyDescent="0.2">
      <c r="B561" s="267" t="s">
        <v>417</v>
      </c>
      <c r="C561" s="267"/>
      <c r="D561" s="267"/>
      <c r="E561" s="267"/>
      <c r="F561" s="267"/>
      <c r="G561" s="267"/>
      <c r="H561" s="267"/>
      <c r="I561" s="267"/>
      <c r="J561" s="267"/>
      <c r="K561" s="267"/>
      <c r="L561" s="267"/>
      <c r="M561" s="267"/>
      <c r="N561" s="267"/>
      <c r="O561" s="267"/>
      <c r="P561" s="267"/>
    </row>
    <row r="562" spans="1:16" ht="11.25" customHeight="1" x14ac:dyDescent="0.2"/>
    <row r="563" spans="1:16" ht="12" customHeight="1" x14ac:dyDescent="0.2">
      <c r="B563" s="21" t="s">
        <v>45</v>
      </c>
      <c r="C563" s="12" t="s">
        <v>46</v>
      </c>
    </row>
    <row r="564" spans="1:16" ht="6" customHeight="1" x14ac:dyDescent="0.2">
      <c r="A564" s="1"/>
    </row>
    <row r="565" spans="1:16" s="25" customFormat="1" ht="12" customHeight="1" x14ac:dyDescent="0.2">
      <c r="C565" s="43" t="s">
        <v>6</v>
      </c>
      <c r="D565" s="365" t="s">
        <v>47</v>
      </c>
      <c r="E565" s="365"/>
      <c r="F565" s="365"/>
      <c r="G565" s="365"/>
      <c r="H565" s="365"/>
      <c r="I565" s="365"/>
      <c r="J565" s="365"/>
      <c r="K565" s="365"/>
      <c r="L565" s="365"/>
      <c r="M565" s="365"/>
      <c r="N565" s="365"/>
      <c r="O565" s="365"/>
      <c r="P565" s="365"/>
    </row>
    <row r="566" spans="1:16" s="25" customFormat="1" ht="26.25" customHeight="1" x14ac:dyDescent="0.2">
      <c r="C566" s="24"/>
      <c r="D566" s="287" t="s">
        <v>315</v>
      </c>
      <c r="E566" s="287"/>
      <c r="F566" s="287"/>
      <c r="G566" s="287"/>
      <c r="H566" s="287"/>
      <c r="I566" s="287"/>
      <c r="J566" s="287"/>
      <c r="K566" s="287"/>
      <c r="L566" s="287"/>
      <c r="M566" s="287"/>
      <c r="N566" s="287"/>
      <c r="O566" s="287"/>
      <c r="P566" s="287"/>
    </row>
    <row r="567" spans="1:16" s="25" customFormat="1" ht="27.75" customHeight="1" x14ac:dyDescent="0.2">
      <c r="C567" s="24"/>
      <c r="D567" s="287" t="s">
        <v>316</v>
      </c>
      <c r="E567" s="287"/>
      <c r="F567" s="287"/>
      <c r="G567" s="287"/>
      <c r="H567" s="287"/>
      <c r="I567" s="287"/>
      <c r="J567" s="287"/>
      <c r="K567" s="287"/>
      <c r="L567" s="287"/>
      <c r="M567" s="287"/>
      <c r="N567" s="287"/>
      <c r="O567" s="287"/>
      <c r="P567" s="287"/>
    </row>
    <row r="568" spans="1:16" x14ac:dyDescent="0.2">
      <c r="C568" s="1"/>
    </row>
    <row r="569" spans="1:16" s="25" customFormat="1" ht="12" customHeight="1" x14ac:dyDescent="0.2">
      <c r="C569" s="117" t="s">
        <v>48</v>
      </c>
      <c r="D569" s="365" t="s">
        <v>49</v>
      </c>
      <c r="E569" s="365"/>
      <c r="F569" s="365"/>
      <c r="G569" s="365"/>
      <c r="H569" s="365"/>
      <c r="I569" s="365"/>
      <c r="J569" s="365"/>
      <c r="K569" s="365"/>
      <c r="L569" s="365"/>
      <c r="M569" s="365"/>
      <c r="N569" s="365"/>
      <c r="O569" s="365"/>
      <c r="P569" s="365"/>
    </row>
    <row r="570" spans="1:16" ht="409.6" customHeight="1" x14ac:dyDescent="0.2">
      <c r="B570" s="1"/>
      <c r="D570" s="366" t="s">
        <v>530</v>
      </c>
      <c r="E570" s="366"/>
      <c r="F570" s="366"/>
      <c r="G570" s="366"/>
      <c r="H570" s="366"/>
      <c r="I570" s="366"/>
      <c r="J570" s="366"/>
      <c r="K570" s="366"/>
      <c r="L570" s="366"/>
      <c r="M570" s="366"/>
      <c r="N570" s="366"/>
      <c r="O570" s="366"/>
      <c r="P570" s="366"/>
    </row>
    <row r="571" spans="1:16" s="129" customFormat="1" ht="251.25" customHeight="1" x14ac:dyDescent="0.2">
      <c r="B571" s="1"/>
      <c r="D571" s="366" t="s">
        <v>534</v>
      </c>
      <c r="E571" s="366"/>
      <c r="F571" s="366"/>
      <c r="G571" s="366"/>
      <c r="H571" s="366"/>
      <c r="I571" s="366"/>
      <c r="J571" s="366"/>
      <c r="K571" s="366"/>
      <c r="L571" s="366"/>
      <c r="M571" s="366"/>
      <c r="N571" s="366"/>
      <c r="O571" s="366"/>
      <c r="P571" s="366"/>
    </row>
    <row r="572" spans="1:16" ht="21.75" customHeight="1" x14ac:dyDescent="0.2">
      <c r="B572" s="21" t="s">
        <v>50</v>
      </c>
      <c r="C572" s="12" t="s">
        <v>51</v>
      </c>
    </row>
    <row r="573" spans="1:16" ht="14.25" customHeight="1" x14ac:dyDescent="0.2">
      <c r="A573" s="2"/>
    </row>
    <row r="574" spans="1:16" s="25" customFormat="1" ht="12" customHeight="1" x14ac:dyDescent="0.2">
      <c r="C574" s="117" t="s">
        <v>6</v>
      </c>
      <c r="D574" s="365" t="s">
        <v>52</v>
      </c>
      <c r="E574" s="365"/>
      <c r="F574" s="365"/>
      <c r="G574" s="365"/>
      <c r="H574" s="365"/>
      <c r="I574" s="365"/>
      <c r="J574" s="365"/>
      <c r="K574" s="365"/>
      <c r="L574" s="365"/>
      <c r="M574" s="365"/>
      <c r="N574" s="365"/>
      <c r="O574" s="365"/>
      <c r="P574" s="365"/>
    </row>
    <row r="575" spans="1:16" s="25" customFormat="1" ht="66" customHeight="1" x14ac:dyDescent="0.2">
      <c r="C575" s="24"/>
      <c r="D575" s="287" t="s">
        <v>317</v>
      </c>
      <c r="E575" s="287"/>
      <c r="F575" s="287"/>
      <c r="G575" s="287"/>
      <c r="H575" s="287"/>
      <c r="I575" s="287"/>
      <c r="J575" s="287"/>
      <c r="K575" s="287"/>
      <c r="L575" s="287"/>
      <c r="M575" s="287"/>
      <c r="N575" s="287"/>
      <c r="O575" s="287"/>
      <c r="P575" s="287"/>
    </row>
    <row r="576" spans="1:16" x14ac:dyDescent="0.2">
      <c r="C576" s="1"/>
    </row>
    <row r="577" spans="1:20" s="25" customFormat="1" ht="12" customHeight="1" x14ac:dyDescent="0.2">
      <c r="C577" s="117" t="s">
        <v>48</v>
      </c>
      <c r="D577" s="365" t="s">
        <v>53</v>
      </c>
      <c r="E577" s="365"/>
      <c r="F577" s="365"/>
      <c r="G577" s="365"/>
      <c r="H577" s="365"/>
      <c r="I577" s="365"/>
      <c r="J577" s="365"/>
      <c r="K577" s="365"/>
      <c r="L577" s="365"/>
      <c r="M577" s="365"/>
      <c r="N577" s="365"/>
      <c r="O577" s="365"/>
      <c r="P577" s="365"/>
      <c r="T577" s="98"/>
    </row>
    <row r="578" spans="1:20" ht="349.5" customHeight="1" x14ac:dyDescent="0.2">
      <c r="C578" s="1"/>
      <c r="D578" s="367" t="s">
        <v>318</v>
      </c>
      <c r="E578" s="368"/>
      <c r="F578" s="368"/>
      <c r="G578" s="368"/>
      <c r="H578" s="368"/>
      <c r="I578" s="368"/>
      <c r="J578" s="368"/>
      <c r="K578" s="368"/>
      <c r="L578" s="368"/>
      <c r="M578" s="368"/>
      <c r="N578" s="368"/>
      <c r="O578" s="368"/>
      <c r="P578" s="368"/>
    </row>
    <row r="579" spans="1:20" ht="131.25" customHeight="1" x14ac:dyDescent="0.2">
      <c r="C579" s="1"/>
      <c r="D579" s="367" t="s">
        <v>319</v>
      </c>
      <c r="E579" s="367"/>
      <c r="F579" s="367"/>
      <c r="G579" s="367"/>
      <c r="H579" s="367"/>
      <c r="I579" s="367"/>
      <c r="J579" s="367"/>
      <c r="K579" s="367"/>
      <c r="L579" s="367"/>
      <c r="M579" s="367"/>
      <c r="N579" s="367"/>
      <c r="O579" s="367"/>
      <c r="P579" s="367"/>
    </row>
    <row r="580" spans="1:20" s="25" customFormat="1" ht="12" customHeight="1" x14ac:dyDescent="0.2">
      <c r="C580" s="117" t="s">
        <v>54</v>
      </c>
      <c r="D580" s="365" t="s">
        <v>55</v>
      </c>
      <c r="E580" s="365"/>
      <c r="F580" s="365"/>
      <c r="G580" s="365"/>
      <c r="H580" s="365"/>
      <c r="I580" s="365"/>
      <c r="J580" s="365"/>
      <c r="K580" s="365"/>
      <c r="L580" s="365"/>
      <c r="M580" s="365"/>
      <c r="N580" s="365"/>
      <c r="O580" s="365"/>
      <c r="P580" s="365"/>
    </row>
    <row r="581" spans="1:20" x14ac:dyDescent="0.2">
      <c r="C581" s="1"/>
      <c r="D581" s="368" t="s">
        <v>528</v>
      </c>
      <c r="E581" s="368"/>
      <c r="F581" s="368"/>
      <c r="G581" s="368"/>
      <c r="H581" s="368"/>
      <c r="I581" s="368"/>
      <c r="J581" s="368"/>
      <c r="K581" s="368"/>
      <c r="L581" s="368"/>
      <c r="M581" s="368"/>
      <c r="N581" s="368"/>
      <c r="O581" s="368"/>
      <c r="P581" s="368"/>
    </row>
    <row r="582" spans="1:20" x14ac:dyDescent="0.2">
      <c r="C582" s="1"/>
    </row>
    <row r="583" spans="1:20" s="25" customFormat="1" ht="12" customHeight="1" x14ac:dyDescent="0.2">
      <c r="C583" s="117" t="s">
        <v>56</v>
      </c>
      <c r="D583" s="365" t="s">
        <v>57</v>
      </c>
      <c r="E583" s="365"/>
      <c r="F583" s="365"/>
      <c r="G583" s="365"/>
      <c r="H583" s="365"/>
      <c r="I583" s="365"/>
      <c r="J583" s="365"/>
      <c r="K583" s="365"/>
      <c r="L583" s="365"/>
      <c r="M583" s="365"/>
      <c r="N583" s="365"/>
      <c r="O583" s="365"/>
      <c r="P583" s="365"/>
    </row>
    <row r="584" spans="1:20" ht="41.25" customHeight="1" x14ac:dyDescent="0.2">
      <c r="C584" s="1"/>
      <c r="D584" s="367" t="s">
        <v>320</v>
      </c>
      <c r="E584" s="367"/>
      <c r="F584" s="367"/>
      <c r="G584" s="367"/>
      <c r="H584" s="367"/>
      <c r="I584" s="367"/>
      <c r="J584" s="367"/>
      <c r="K584" s="367"/>
      <c r="L584" s="367"/>
      <c r="M584" s="367"/>
      <c r="N584" s="367"/>
      <c r="O584" s="367"/>
      <c r="P584" s="367"/>
    </row>
    <row r="585" spans="1:20" s="25" customFormat="1" ht="12" customHeight="1" x14ac:dyDescent="0.2">
      <c r="C585" s="117" t="s">
        <v>58</v>
      </c>
      <c r="D585" s="365" t="s">
        <v>322</v>
      </c>
      <c r="E585" s="365"/>
      <c r="F585" s="365"/>
      <c r="G585" s="365"/>
      <c r="H585" s="365"/>
      <c r="I585" s="365"/>
      <c r="J585" s="365"/>
      <c r="K585" s="365"/>
      <c r="L585" s="365"/>
      <c r="M585" s="365"/>
      <c r="N585" s="365"/>
      <c r="O585" s="365"/>
      <c r="P585" s="365"/>
    </row>
    <row r="586" spans="1:20" ht="39.75" customHeight="1" x14ac:dyDescent="0.2">
      <c r="D586" s="367" t="s">
        <v>321</v>
      </c>
      <c r="E586" s="367"/>
      <c r="F586" s="367"/>
      <c r="G586" s="367"/>
      <c r="H586" s="367"/>
      <c r="I586" s="367"/>
      <c r="J586" s="367"/>
      <c r="K586" s="367"/>
      <c r="L586" s="367"/>
      <c r="M586" s="367"/>
      <c r="N586" s="367"/>
      <c r="O586" s="367"/>
      <c r="P586" s="367"/>
    </row>
    <row r="587" spans="1:20" s="25" customFormat="1" ht="12" customHeight="1" x14ac:dyDescent="0.2">
      <c r="C587" s="117" t="s">
        <v>59</v>
      </c>
      <c r="D587" s="365" t="s">
        <v>60</v>
      </c>
      <c r="E587" s="365"/>
      <c r="F587" s="365"/>
      <c r="G587" s="365"/>
      <c r="H587" s="365"/>
      <c r="I587" s="365"/>
      <c r="J587" s="365"/>
      <c r="K587" s="365"/>
      <c r="L587" s="365"/>
      <c r="M587" s="365"/>
      <c r="N587" s="365"/>
      <c r="O587" s="365"/>
      <c r="P587" s="365"/>
    </row>
    <row r="588" spans="1:20" ht="27.75" customHeight="1" x14ac:dyDescent="0.2">
      <c r="C588" s="1"/>
      <c r="D588" s="367" t="s">
        <v>323</v>
      </c>
      <c r="E588" s="367"/>
      <c r="F588" s="367"/>
      <c r="G588" s="367"/>
      <c r="H588" s="367"/>
      <c r="I588" s="367"/>
      <c r="J588" s="367"/>
      <c r="K588" s="367"/>
      <c r="L588" s="367"/>
      <c r="M588" s="367"/>
      <c r="N588" s="367"/>
      <c r="O588" s="367"/>
      <c r="P588" s="367"/>
    </row>
    <row r="589" spans="1:20" s="25" customFormat="1" ht="12" customHeight="1" x14ac:dyDescent="0.2">
      <c r="C589" s="117" t="s">
        <v>61</v>
      </c>
      <c r="D589" s="365" t="s">
        <v>62</v>
      </c>
      <c r="E589" s="365"/>
      <c r="F589" s="365"/>
      <c r="G589" s="365"/>
      <c r="H589" s="365"/>
      <c r="I589" s="365"/>
      <c r="J589" s="365"/>
      <c r="K589" s="365"/>
      <c r="L589" s="365"/>
      <c r="M589" s="365"/>
      <c r="N589" s="365"/>
      <c r="O589" s="365"/>
      <c r="P589" s="365"/>
    </row>
    <row r="590" spans="1:20" ht="15.75" customHeight="1" x14ac:dyDescent="0.2">
      <c r="B590" s="1"/>
      <c r="D590" s="368" t="s">
        <v>324</v>
      </c>
      <c r="E590" s="368"/>
      <c r="F590" s="368"/>
      <c r="G590" s="368"/>
      <c r="H590" s="368"/>
      <c r="I590" s="368"/>
      <c r="J590" s="368"/>
      <c r="K590" s="368"/>
      <c r="L590" s="368"/>
      <c r="M590" s="368"/>
      <c r="N590" s="368"/>
      <c r="O590" s="368"/>
      <c r="P590" s="368"/>
    </row>
    <row r="591" spans="1:20" ht="12" customHeight="1" x14ac:dyDescent="0.2">
      <c r="B591" s="21" t="s">
        <v>41</v>
      </c>
      <c r="C591" s="12" t="s">
        <v>63</v>
      </c>
    </row>
    <row r="592" spans="1:20" x14ac:dyDescent="0.2">
      <c r="A592" s="2"/>
    </row>
    <row r="593" spans="3:16" s="25" customFormat="1" ht="35.25" customHeight="1" x14ac:dyDescent="0.2">
      <c r="C593" s="44" t="s">
        <v>6</v>
      </c>
      <c r="D593" s="287" t="s">
        <v>325</v>
      </c>
      <c r="E593" s="287"/>
      <c r="F593" s="287"/>
      <c r="G593" s="287"/>
      <c r="H593" s="287"/>
      <c r="I593" s="287"/>
      <c r="J593" s="287"/>
      <c r="K593" s="287"/>
      <c r="L593" s="287"/>
      <c r="M593" s="287"/>
      <c r="N593" s="287"/>
      <c r="O593" s="287"/>
      <c r="P593" s="287"/>
    </row>
    <row r="594" spans="3:16" s="25" customFormat="1" ht="12.75" customHeight="1" x14ac:dyDescent="0.2">
      <c r="C594" s="24"/>
      <c r="D594" s="97"/>
      <c r="E594" s="97"/>
      <c r="F594" s="97"/>
      <c r="G594" s="97"/>
      <c r="H594" s="97"/>
      <c r="I594" s="97"/>
      <c r="J594" s="97"/>
      <c r="K594" s="97"/>
      <c r="L594" s="97"/>
      <c r="M594" s="97"/>
      <c r="N594" s="97"/>
      <c r="O594" s="97"/>
      <c r="P594" s="97"/>
    </row>
    <row r="595" spans="3:16" s="25" customFormat="1" ht="22.5" customHeight="1" x14ac:dyDescent="0.2">
      <c r="C595" s="118" t="s">
        <v>64</v>
      </c>
      <c r="D595" s="369" t="s">
        <v>326</v>
      </c>
      <c r="E595" s="369"/>
      <c r="F595" s="369"/>
      <c r="G595" s="369"/>
      <c r="H595" s="369"/>
      <c r="I595" s="369"/>
      <c r="J595" s="369"/>
      <c r="K595" s="369"/>
      <c r="L595" s="369"/>
      <c r="M595" s="369"/>
      <c r="N595" s="369"/>
      <c r="O595" s="369"/>
      <c r="P595" s="369"/>
    </row>
    <row r="596" spans="3:16" s="25" customFormat="1" ht="10.5" customHeight="1" x14ac:dyDescent="0.2">
      <c r="C596" s="29"/>
      <c r="D596" s="100"/>
      <c r="E596" s="100"/>
      <c r="F596" s="100"/>
      <c r="G596" s="100"/>
      <c r="H596" s="100"/>
      <c r="I596" s="100"/>
      <c r="J596" s="100"/>
      <c r="K596" s="100"/>
      <c r="L596" s="100"/>
      <c r="M596" s="100"/>
      <c r="N596" s="100"/>
      <c r="O596" s="100"/>
      <c r="P596" s="100"/>
    </row>
    <row r="597" spans="3:16" s="25" customFormat="1" ht="35.25" customHeight="1" x14ac:dyDescent="0.2">
      <c r="C597" s="44" t="s">
        <v>54</v>
      </c>
      <c r="D597" s="287" t="s">
        <v>327</v>
      </c>
      <c r="E597" s="287"/>
      <c r="F597" s="287"/>
      <c r="G597" s="287"/>
      <c r="H597" s="287"/>
      <c r="I597" s="287"/>
      <c r="J597" s="287"/>
      <c r="K597" s="287"/>
      <c r="L597" s="287"/>
      <c r="M597" s="287"/>
      <c r="N597" s="287"/>
      <c r="O597" s="287"/>
      <c r="P597" s="287"/>
    </row>
    <row r="598" spans="3:16" s="25" customFormat="1" ht="12" customHeight="1" x14ac:dyDescent="0.2">
      <c r="C598" s="24"/>
      <c r="D598" s="101" t="s">
        <v>328</v>
      </c>
      <c r="E598" s="365" t="s">
        <v>329</v>
      </c>
      <c r="F598" s="365"/>
      <c r="G598" s="365"/>
      <c r="H598" s="365"/>
      <c r="I598" s="365"/>
      <c r="J598" s="365"/>
      <c r="K598" s="365"/>
      <c r="L598" s="365"/>
      <c r="M598" s="365"/>
      <c r="N598" s="365"/>
      <c r="O598" s="365"/>
      <c r="P598" s="365"/>
    </row>
    <row r="599" spans="3:16" s="25" customFormat="1" ht="12" customHeight="1" x14ac:dyDescent="0.2">
      <c r="C599" s="24"/>
      <c r="E599" s="287" t="s">
        <v>330</v>
      </c>
      <c r="F599" s="287"/>
      <c r="G599" s="287"/>
      <c r="H599" s="287"/>
      <c r="I599" s="287"/>
      <c r="J599" s="287"/>
      <c r="K599" s="287"/>
      <c r="L599" s="287"/>
      <c r="M599" s="287"/>
      <c r="N599" s="287"/>
      <c r="O599" s="287"/>
      <c r="P599" s="287"/>
    </row>
    <row r="600" spans="3:16" s="25" customFormat="1" ht="12" customHeight="1" x14ac:dyDescent="0.2">
      <c r="C600" s="24"/>
      <c r="E600" s="287"/>
      <c r="F600" s="287"/>
      <c r="G600" s="287"/>
      <c r="H600" s="287"/>
      <c r="I600" s="287"/>
      <c r="J600" s="287"/>
      <c r="K600" s="287"/>
      <c r="L600" s="287"/>
      <c r="M600" s="287"/>
      <c r="N600" s="287"/>
      <c r="O600" s="287"/>
      <c r="P600" s="287"/>
    </row>
    <row r="601" spans="3:16" s="25" customFormat="1" ht="12" customHeight="1" x14ac:dyDescent="0.2">
      <c r="C601" s="24"/>
    </row>
    <row r="602" spans="3:16" s="25" customFormat="1" ht="12" customHeight="1" x14ac:dyDescent="0.2">
      <c r="C602" s="24"/>
      <c r="D602" s="101" t="s">
        <v>331</v>
      </c>
      <c r="E602" s="365" t="s">
        <v>332</v>
      </c>
      <c r="F602" s="365"/>
      <c r="G602" s="365"/>
      <c r="H602" s="365"/>
      <c r="I602" s="365"/>
      <c r="J602" s="365"/>
      <c r="K602" s="365"/>
      <c r="L602" s="365"/>
      <c r="M602" s="365"/>
      <c r="N602" s="365"/>
      <c r="O602" s="365"/>
      <c r="P602" s="365"/>
    </row>
    <row r="603" spans="3:16" s="25" customFormat="1" ht="36.75" customHeight="1" x14ac:dyDescent="0.2">
      <c r="C603" s="24"/>
      <c r="D603" s="102"/>
      <c r="E603" s="287" t="s">
        <v>333</v>
      </c>
      <c r="F603" s="287"/>
      <c r="G603" s="287"/>
      <c r="H603" s="287"/>
      <c r="I603" s="287"/>
      <c r="J603" s="287"/>
      <c r="K603" s="287"/>
      <c r="L603" s="287"/>
      <c r="M603" s="287"/>
      <c r="N603" s="287"/>
      <c r="O603" s="287"/>
      <c r="P603" s="287"/>
    </row>
    <row r="604" spans="3:16" s="25" customFormat="1" ht="12" customHeight="1" x14ac:dyDescent="0.2">
      <c r="C604" s="24"/>
      <c r="D604" s="102"/>
    </row>
    <row r="605" spans="3:16" s="25" customFormat="1" ht="12" customHeight="1" x14ac:dyDescent="0.2">
      <c r="C605" s="24"/>
      <c r="D605" s="101" t="s">
        <v>334</v>
      </c>
      <c r="E605" s="365" t="s">
        <v>335</v>
      </c>
      <c r="F605" s="365"/>
      <c r="G605" s="365"/>
      <c r="H605" s="365"/>
      <c r="I605" s="365"/>
      <c r="J605" s="365"/>
      <c r="K605" s="365"/>
      <c r="L605" s="365"/>
      <c r="M605" s="365"/>
      <c r="N605" s="365"/>
      <c r="O605" s="365"/>
      <c r="P605" s="365"/>
    </row>
    <row r="606" spans="3:16" s="25" customFormat="1" ht="12" customHeight="1" x14ac:dyDescent="0.2">
      <c r="C606" s="24"/>
      <c r="D606" s="102"/>
      <c r="E606" s="279" t="s">
        <v>336</v>
      </c>
      <c r="F606" s="279"/>
      <c r="G606" s="279"/>
      <c r="H606" s="279"/>
      <c r="I606" s="279"/>
      <c r="J606" s="279"/>
      <c r="K606" s="279"/>
      <c r="L606" s="279"/>
      <c r="M606" s="279"/>
      <c r="N606" s="279"/>
      <c r="O606" s="279"/>
      <c r="P606" s="279"/>
    </row>
    <row r="607" spans="3:16" s="25" customFormat="1" ht="12" customHeight="1" x14ac:dyDescent="0.2">
      <c r="C607" s="24"/>
      <c r="D607" s="102"/>
    </row>
    <row r="608" spans="3:16" s="25" customFormat="1" ht="12" customHeight="1" x14ac:dyDescent="0.2">
      <c r="C608" s="24"/>
      <c r="D608" s="101" t="s">
        <v>337</v>
      </c>
      <c r="E608" s="365" t="s">
        <v>338</v>
      </c>
      <c r="F608" s="365"/>
      <c r="G608" s="365"/>
      <c r="H608" s="365"/>
      <c r="I608" s="365"/>
      <c r="J608" s="365"/>
      <c r="K608" s="365"/>
      <c r="L608" s="365"/>
      <c r="M608" s="365"/>
      <c r="N608" s="365"/>
      <c r="O608" s="365"/>
      <c r="P608" s="365"/>
    </row>
    <row r="609" spans="3:16" s="25" customFormat="1" ht="12" customHeight="1" x14ac:dyDescent="0.2">
      <c r="C609" s="24"/>
      <c r="D609" s="102"/>
      <c r="E609" s="279" t="s">
        <v>339</v>
      </c>
      <c r="F609" s="279"/>
      <c r="G609" s="279"/>
      <c r="H609" s="279"/>
      <c r="I609" s="279"/>
      <c r="J609" s="279"/>
      <c r="K609" s="279"/>
      <c r="L609" s="279"/>
      <c r="M609" s="279"/>
      <c r="N609" s="279"/>
      <c r="O609" s="279"/>
      <c r="P609" s="279"/>
    </row>
    <row r="610" spans="3:16" s="25" customFormat="1" ht="12" customHeight="1" x14ac:dyDescent="0.2">
      <c r="C610" s="24"/>
      <c r="D610" s="102"/>
    </row>
    <row r="611" spans="3:16" s="25" customFormat="1" ht="12" customHeight="1" x14ac:dyDescent="0.2">
      <c r="C611" s="24"/>
      <c r="D611" s="101" t="s">
        <v>340</v>
      </c>
      <c r="E611" s="365" t="s">
        <v>341</v>
      </c>
      <c r="F611" s="365"/>
      <c r="G611" s="365"/>
      <c r="H611" s="365"/>
      <c r="I611" s="365"/>
      <c r="J611" s="365"/>
      <c r="K611" s="365"/>
      <c r="L611" s="365"/>
      <c r="M611" s="365"/>
      <c r="N611" s="365"/>
      <c r="O611" s="365"/>
      <c r="P611" s="365"/>
    </row>
    <row r="612" spans="3:16" s="25" customFormat="1" ht="12" customHeight="1" x14ac:dyDescent="0.2">
      <c r="C612" s="24"/>
      <c r="D612" s="102"/>
      <c r="E612" s="279" t="s">
        <v>342</v>
      </c>
      <c r="F612" s="279"/>
      <c r="G612" s="279"/>
      <c r="H612" s="279"/>
      <c r="I612" s="279"/>
      <c r="J612" s="279"/>
      <c r="K612" s="279"/>
      <c r="L612" s="279"/>
      <c r="M612" s="279"/>
      <c r="N612" s="279"/>
      <c r="O612" s="279"/>
      <c r="P612" s="279"/>
    </row>
    <row r="613" spans="3:16" s="25" customFormat="1" ht="12" customHeight="1" x14ac:dyDescent="0.2">
      <c r="C613" s="24"/>
      <c r="D613" s="102"/>
    </row>
    <row r="614" spans="3:16" s="25" customFormat="1" ht="12" customHeight="1" x14ac:dyDescent="0.2">
      <c r="C614" s="24"/>
      <c r="D614" s="101" t="s">
        <v>343</v>
      </c>
      <c r="E614" s="365" t="s">
        <v>344</v>
      </c>
      <c r="F614" s="365"/>
      <c r="G614" s="365"/>
      <c r="H614" s="365"/>
      <c r="I614" s="365"/>
      <c r="J614" s="365"/>
      <c r="K614" s="365"/>
      <c r="L614" s="365"/>
      <c r="M614" s="365"/>
      <c r="N614" s="365"/>
      <c r="O614" s="365"/>
      <c r="P614" s="365"/>
    </row>
    <row r="615" spans="3:16" s="25" customFormat="1" ht="39.75" customHeight="1" x14ac:dyDescent="0.2">
      <c r="C615" s="24"/>
      <c r="D615" s="102"/>
      <c r="E615" s="287" t="s">
        <v>345</v>
      </c>
      <c r="F615" s="287"/>
      <c r="G615" s="287"/>
      <c r="H615" s="287"/>
      <c r="I615" s="287"/>
      <c r="J615" s="287"/>
      <c r="K615" s="287"/>
      <c r="L615" s="287"/>
      <c r="M615" s="287"/>
      <c r="N615" s="287"/>
      <c r="O615" s="287"/>
      <c r="P615" s="287"/>
    </row>
    <row r="616" spans="3:16" s="25" customFormat="1" ht="12" customHeight="1" x14ac:dyDescent="0.2">
      <c r="C616" s="24"/>
      <c r="D616" s="102"/>
    </row>
    <row r="617" spans="3:16" s="25" customFormat="1" ht="12" customHeight="1" x14ac:dyDescent="0.2">
      <c r="C617" s="24"/>
      <c r="D617" s="101" t="s">
        <v>346</v>
      </c>
      <c r="E617" s="365" t="s">
        <v>347</v>
      </c>
      <c r="F617" s="365"/>
      <c r="G617" s="365"/>
      <c r="H617" s="365"/>
      <c r="I617" s="365"/>
      <c r="J617" s="365"/>
      <c r="K617" s="365"/>
      <c r="L617" s="365"/>
      <c r="M617" s="365"/>
      <c r="N617" s="365"/>
      <c r="O617" s="365"/>
      <c r="P617" s="365"/>
    </row>
    <row r="618" spans="3:16" s="25" customFormat="1" ht="26.25" customHeight="1" x14ac:dyDescent="0.2">
      <c r="C618" s="24"/>
      <c r="D618" s="102"/>
      <c r="E618" s="287" t="s">
        <v>348</v>
      </c>
      <c r="F618" s="287"/>
      <c r="G618" s="287"/>
      <c r="H618" s="287"/>
      <c r="I618" s="287"/>
      <c r="J618" s="287"/>
      <c r="K618" s="287"/>
      <c r="L618" s="287"/>
      <c r="M618" s="287"/>
      <c r="N618" s="287"/>
      <c r="O618" s="287"/>
      <c r="P618" s="287"/>
    </row>
    <row r="619" spans="3:16" s="25" customFormat="1" ht="12" customHeight="1" x14ac:dyDescent="0.2">
      <c r="C619" s="24"/>
      <c r="D619" s="102"/>
    </row>
    <row r="620" spans="3:16" s="25" customFormat="1" ht="12" customHeight="1" x14ac:dyDescent="0.2">
      <c r="C620" s="24"/>
      <c r="D620" s="101" t="s">
        <v>349</v>
      </c>
      <c r="E620" s="365" t="s">
        <v>350</v>
      </c>
      <c r="F620" s="365"/>
      <c r="G620" s="365"/>
      <c r="H620" s="365"/>
      <c r="I620" s="365"/>
      <c r="J620" s="365"/>
      <c r="K620" s="365"/>
      <c r="L620" s="365"/>
      <c r="M620" s="365"/>
      <c r="N620" s="365"/>
      <c r="O620" s="365"/>
      <c r="P620" s="365"/>
    </row>
    <row r="621" spans="3:16" s="25" customFormat="1" ht="46.5" customHeight="1" x14ac:dyDescent="0.2">
      <c r="C621" s="24"/>
      <c r="D621" s="102"/>
      <c r="E621" s="287" t="s">
        <v>351</v>
      </c>
      <c r="F621" s="287"/>
      <c r="G621" s="287"/>
      <c r="H621" s="287"/>
      <c r="I621" s="287"/>
      <c r="J621" s="287"/>
      <c r="K621" s="287"/>
      <c r="L621" s="287"/>
      <c r="M621" s="287"/>
      <c r="N621" s="287"/>
      <c r="O621" s="287"/>
      <c r="P621" s="287"/>
    </row>
    <row r="622" spans="3:16" s="25" customFormat="1" ht="12" customHeight="1" x14ac:dyDescent="0.2">
      <c r="C622" s="24"/>
      <c r="D622" s="102"/>
    </row>
    <row r="623" spans="3:16" s="25" customFormat="1" ht="12" customHeight="1" x14ac:dyDescent="0.2">
      <c r="C623" s="24"/>
      <c r="D623" s="101" t="s">
        <v>352</v>
      </c>
      <c r="E623" s="365" t="s">
        <v>353</v>
      </c>
      <c r="F623" s="365"/>
      <c r="G623" s="365"/>
      <c r="H623" s="365"/>
      <c r="I623" s="365"/>
      <c r="J623" s="365"/>
      <c r="K623" s="365"/>
      <c r="L623" s="365"/>
      <c r="M623" s="365"/>
      <c r="N623" s="365"/>
      <c r="O623" s="365"/>
      <c r="P623" s="365"/>
    </row>
    <row r="624" spans="3:16" s="25" customFormat="1" ht="25.5" customHeight="1" x14ac:dyDescent="0.2">
      <c r="C624" s="24"/>
      <c r="D624" s="102"/>
      <c r="E624" s="287" t="s">
        <v>354</v>
      </c>
      <c r="F624" s="287"/>
      <c r="G624" s="287"/>
      <c r="H624" s="287"/>
      <c r="I624" s="287"/>
      <c r="J624" s="287"/>
      <c r="K624" s="287"/>
      <c r="L624" s="287"/>
      <c r="M624" s="287"/>
      <c r="N624" s="287"/>
      <c r="O624" s="287"/>
      <c r="P624" s="287"/>
    </row>
    <row r="625" spans="1:16" s="25" customFormat="1" ht="12" customHeight="1" x14ac:dyDescent="0.2">
      <c r="C625" s="24"/>
      <c r="D625" s="102"/>
    </row>
    <row r="626" spans="1:16" s="25" customFormat="1" ht="12" customHeight="1" x14ac:dyDescent="0.2">
      <c r="C626" s="24"/>
      <c r="D626" s="101" t="s">
        <v>355</v>
      </c>
      <c r="E626" s="365" t="s">
        <v>356</v>
      </c>
      <c r="F626" s="365"/>
      <c r="G626" s="365"/>
      <c r="H626" s="365"/>
      <c r="I626" s="365"/>
      <c r="J626" s="365"/>
      <c r="K626" s="365"/>
      <c r="L626" s="365"/>
      <c r="M626" s="365"/>
      <c r="N626" s="365"/>
      <c r="O626" s="365"/>
      <c r="P626" s="365"/>
    </row>
    <row r="627" spans="1:16" s="25" customFormat="1" ht="25.5" customHeight="1" x14ac:dyDescent="0.2">
      <c r="C627" s="24"/>
      <c r="D627" s="102"/>
      <c r="E627" s="287" t="s">
        <v>357</v>
      </c>
      <c r="F627" s="287"/>
      <c r="G627" s="287"/>
      <c r="H627" s="287"/>
      <c r="I627" s="287"/>
      <c r="J627" s="287"/>
      <c r="K627" s="287"/>
      <c r="L627" s="287"/>
      <c r="M627" s="287"/>
      <c r="N627" s="287"/>
      <c r="O627" s="287"/>
      <c r="P627" s="287"/>
    </row>
    <row r="628" spans="1:16" s="25" customFormat="1" ht="12" customHeight="1" x14ac:dyDescent="0.2">
      <c r="C628" s="24"/>
      <c r="D628" s="102"/>
    </row>
    <row r="629" spans="1:16" s="25" customFormat="1" ht="12" customHeight="1" x14ac:dyDescent="0.2">
      <c r="C629" s="24"/>
      <c r="D629" s="101" t="s">
        <v>358</v>
      </c>
      <c r="E629" s="365" t="s">
        <v>359</v>
      </c>
      <c r="F629" s="365"/>
      <c r="G629" s="365"/>
      <c r="H629" s="365"/>
      <c r="I629" s="365"/>
      <c r="J629" s="365"/>
      <c r="K629" s="365"/>
      <c r="L629" s="365"/>
      <c r="M629" s="365"/>
      <c r="N629" s="365"/>
      <c r="O629" s="365"/>
      <c r="P629" s="365"/>
    </row>
    <row r="630" spans="1:16" s="25" customFormat="1" ht="25.5" customHeight="1" x14ac:dyDescent="0.2">
      <c r="C630" s="24"/>
      <c r="D630" s="102"/>
      <c r="E630" s="287" t="s">
        <v>360</v>
      </c>
      <c r="F630" s="287"/>
      <c r="G630" s="287"/>
      <c r="H630" s="287"/>
      <c r="I630" s="287"/>
      <c r="J630" s="287"/>
      <c r="K630" s="287"/>
      <c r="L630" s="287"/>
      <c r="M630" s="287"/>
      <c r="N630" s="287"/>
      <c r="O630" s="287"/>
      <c r="P630" s="287"/>
    </row>
    <row r="631" spans="1:16" s="25" customFormat="1" ht="12" customHeight="1" x14ac:dyDescent="0.2">
      <c r="C631" s="24"/>
    </row>
    <row r="632" spans="1:16" ht="6" customHeight="1" x14ac:dyDescent="0.2"/>
    <row r="633" spans="1:16" ht="12" customHeight="1" x14ac:dyDescent="0.2">
      <c r="B633" s="21" t="s">
        <v>40</v>
      </c>
      <c r="C633" s="12" t="s">
        <v>65</v>
      </c>
    </row>
    <row r="634" spans="1:16" ht="6" customHeight="1" x14ac:dyDescent="0.2">
      <c r="A634" s="2"/>
    </row>
    <row r="635" spans="1:16" s="25" customFormat="1" ht="12" customHeight="1" x14ac:dyDescent="0.2">
      <c r="B635" s="39"/>
      <c r="C635" s="118" t="s">
        <v>66</v>
      </c>
      <c r="D635" s="287" t="s">
        <v>361</v>
      </c>
      <c r="E635" s="287"/>
      <c r="F635" s="287"/>
      <c r="G635" s="287"/>
      <c r="H635" s="287"/>
      <c r="I635" s="287"/>
      <c r="J635" s="287"/>
      <c r="K635" s="287"/>
      <c r="L635" s="287"/>
      <c r="M635" s="287"/>
      <c r="N635" s="287"/>
      <c r="O635" s="287"/>
      <c r="P635" s="287"/>
    </row>
    <row r="636" spans="1:16" s="25" customFormat="1" ht="12" customHeight="1" x14ac:dyDescent="0.2">
      <c r="A636" s="39"/>
      <c r="B636" s="39"/>
      <c r="C636" s="119"/>
      <c r="D636" s="120"/>
      <c r="E636" s="120"/>
      <c r="F636" s="120"/>
      <c r="G636" s="120"/>
      <c r="H636" s="120"/>
      <c r="I636" s="120"/>
      <c r="J636" s="120"/>
      <c r="K636" s="120"/>
      <c r="L636" s="120"/>
      <c r="M636" s="120"/>
      <c r="N636" s="120"/>
      <c r="O636" s="120"/>
      <c r="P636" s="120"/>
    </row>
    <row r="637" spans="1:16" s="25" customFormat="1" ht="12" customHeight="1" x14ac:dyDescent="0.2">
      <c r="C637" s="44" t="s">
        <v>48</v>
      </c>
      <c r="D637" s="279" t="s">
        <v>362</v>
      </c>
      <c r="E637" s="279"/>
      <c r="F637" s="279"/>
      <c r="G637" s="279"/>
      <c r="H637" s="279"/>
      <c r="I637" s="279"/>
      <c r="J637" s="279"/>
      <c r="K637" s="279"/>
      <c r="L637" s="279"/>
      <c r="M637" s="279"/>
      <c r="N637" s="279"/>
      <c r="O637" s="279"/>
      <c r="P637" s="279"/>
    </row>
    <row r="638" spans="1:16" s="25" customFormat="1" ht="12" customHeight="1" x14ac:dyDescent="0.2">
      <c r="C638" s="44"/>
      <c r="D638" s="41"/>
      <c r="E638" s="41"/>
      <c r="F638" s="41"/>
      <c r="G638" s="41"/>
      <c r="H638" s="41"/>
      <c r="I638" s="41"/>
      <c r="J638" s="41"/>
      <c r="K638" s="41"/>
      <c r="L638" s="41"/>
      <c r="M638" s="41"/>
      <c r="N638" s="41"/>
      <c r="O638" s="41"/>
      <c r="P638" s="41"/>
    </row>
    <row r="639" spans="1:16" s="25" customFormat="1" ht="12" customHeight="1" x14ac:dyDescent="0.2">
      <c r="C639" s="44" t="s">
        <v>54</v>
      </c>
      <c r="D639" s="279" t="s">
        <v>363</v>
      </c>
      <c r="E639" s="279"/>
      <c r="F639" s="279"/>
      <c r="G639" s="279"/>
      <c r="H639" s="279"/>
      <c r="I639" s="279"/>
      <c r="J639" s="279"/>
      <c r="K639" s="279"/>
      <c r="L639" s="279"/>
      <c r="M639" s="279"/>
      <c r="N639" s="279"/>
      <c r="O639" s="279"/>
      <c r="P639" s="279"/>
    </row>
    <row r="640" spans="1:16" s="25" customFormat="1" ht="12" customHeight="1" x14ac:dyDescent="0.2">
      <c r="C640" s="44"/>
      <c r="D640" s="41"/>
      <c r="E640" s="41"/>
      <c r="F640" s="41"/>
      <c r="G640" s="41"/>
      <c r="H640" s="41"/>
      <c r="I640" s="41"/>
      <c r="J640" s="41"/>
      <c r="K640" s="41"/>
      <c r="L640" s="41"/>
      <c r="M640" s="41"/>
      <c r="N640" s="41"/>
      <c r="O640" s="41"/>
      <c r="P640" s="41"/>
    </row>
    <row r="641" spans="2:16" s="25" customFormat="1" ht="12" customHeight="1" x14ac:dyDescent="0.2">
      <c r="C641" s="44" t="s">
        <v>56</v>
      </c>
      <c r="D641" s="279" t="s">
        <v>364</v>
      </c>
      <c r="E641" s="279"/>
      <c r="F641" s="279"/>
      <c r="G641" s="279"/>
      <c r="H641" s="279"/>
      <c r="I641" s="279"/>
      <c r="J641" s="279"/>
      <c r="K641" s="279"/>
      <c r="L641" s="279"/>
      <c r="M641" s="279"/>
      <c r="N641" s="279"/>
      <c r="O641" s="279"/>
      <c r="P641" s="279"/>
    </row>
    <row r="642" spans="2:16" s="25" customFormat="1" ht="12" customHeight="1" x14ac:dyDescent="0.2">
      <c r="C642" s="44"/>
      <c r="D642" s="41"/>
      <c r="E642" s="41"/>
      <c r="F642" s="41"/>
      <c r="G642" s="41"/>
      <c r="H642" s="41"/>
      <c r="I642" s="41"/>
      <c r="J642" s="41"/>
      <c r="K642" s="41"/>
      <c r="L642" s="41"/>
      <c r="M642" s="41"/>
      <c r="N642" s="41"/>
      <c r="O642" s="41"/>
      <c r="P642" s="41"/>
    </row>
    <row r="643" spans="2:16" s="25" customFormat="1" ht="12" customHeight="1" x14ac:dyDescent="0.2">
      <c r="C643" s="44" t="s">
        <v>67</v>
      </c>
      <c r="D643" s="287" t="s">
        <v>365</v>
      </c>
      <c r="E643" s="287"/>
      <c r="F643" s="287"/>
      <c r="G643" s="287"/>
      <c r="H643" s="287"/>
      <c r="I643" s="287"/>
      <c r="J643" s="287"/>
      <c r="K643" s="287"/>
      <c r="L643" s="287"/>
      <c r="M643" s="287"/>
      <c r="N643" s="287"/>
      <c r="O643" s="287"/>
      <c r="P643" s="287"/>
    </row>
    <row r="644" spans="2:16" s="25" customFormat="1" ht="12" customHeight="1" x14ac:dyDescent="0.2">
      <c r="C644" s="44"/>
      <c r="D644" s="120"/>
      <c r="E644" s="120"/>
      <c r="F644" s="120"/>
      <c r="G644" s="120"/>
      <c r="H644" s="120"/>
      <c r="I644" s="120"/>
      <c r="J644" s="120"/>
      <c r="K644" s="120"/>
      <c r="L644" s="120"/>
      <c r="M644" s="120"/>
      <c r="N644" s="120"/>
      <c r="O644" s="120"/>
      <c r="P644" s="120"/>
    </row>
    <row r="645" spans="2:16" s="25" customFormat="1" ht="12" customHeight="1" x14ac:dyDescent="0.2">
      <c r="C645" s="44" t="s">
        <v>59</v>
      </c>
      <c r="D645" s="279" t="s">
        <v>366</v>
      </c>
      <c r="E645" s="279"/>
      <c r="F645" s="279"/>
      <c r="G645" s="279"/>
      <c r="H645" s="279"/>
      <c r="I645" s="279"/>
      <c r="J645" s="279"/>
      <c r="K645" s="279"/>
      <c r="L645" s="279"/>
      <c r="M645" s="279"/>
      <c r="N645" s="279"/>
      <c r="O645" s="279"/>
      <c r="P645" s="279"/>
    </row>
    <row r="646" spans="2:16" s="25" customFormat="1" ht="12" customHeight="1" x14ac:dyDescent="0.2">
      <c r="C646" s="44"/>
      <c r="D646" s="41"/>
      <c r="E646" s="41"/>
      <c r="F646" s="41"/>
      <c r="G646" s="41"/>
      <c r="H646" s="41"/>
      <c r="I646" s="41"/>
      <c r="J646" s="41"/>
      <c r="K646" s="41"/>
      <c r="L646" s="41"/>
      <c r="M646" s="41"/>
      <c r="N646" s="41"/>
      <c r="O646" s="41"/>
      <c r="P646" s="41"/>
    </row>
    <row r="647" spans="2:16" s="25" customFormat="1" ht="12" customHeight="1" x14ac:dyDescent="0.2">
      <c r="C647" s="44" t="s">
        <v>61</v>
      </c>
      <c r="D647" s="279" t="s">
        <v>367</v>
      </c>
      <c r="E647" s="279"/>
      <c r="F647" s="279"/>
      <c r="G647" s="279"/>
      <c r="H647" s="279"/>
      <c r="I647" s="279"/>
      <c r="J647" s="279"/>
      <c r="K647" s="279"/>
      <c r="L647" s="279"/>
      <c r="M647" s="279"/>
      <c r="N647" s="279"/>
      <c r="O647" s="279"/>
      <c r="P647" s="279"/>
    </row>
    <row r="648" spans="2:16" s="25" customFormat="1" ht="12" customHeight="1" x14ac:dyDescent="0.2">
      <c r="C648" s="44"/>
      <c r="D648" s="41"/>
      <c r="E648" s="41"/>
      <c r="F648" s="41"/>
      <c r="G648" s="41"/>
      <c r="H648" s="41"/>
      <c r="I648" s="41"/>
      <c r="J648" s="41"/>
      <c r="K648" s="41"/>
      <c r="L648" s="41"/>
      <c r="M648" s="41"/>
      <c r="N648" s="41"/>
      <c r="O648" s="41"/>
      <c r="P648" s="41"/>
    </row>
    <row r="649" spans="2:16" s="25" customFormat="1" ht="12" customHeight="1" x14ac:dyDescent="0.2">
      <c r="C649" s="44" t="s">
        <v>68</v>
      </c>
      <c r="D649" s="287" t="s">
        <v>368</v>
      </c>
      <c r="E649" s="287"/>
      <c r="F649" s="287"/>
      <c r="G649" s="287"/>
      <c r="H649" s="287"/>
      <c r="I649" s="287"/>
      <c r="J649" s="287"/>
      <c r="K649" s="287"/>
      <c r="L649" s="287"/>
      <c r="M649" s="287"/>
      <c r="N649" s="287"/>
      <c r="O649" s="287"/>
      <c r="P649" s="287"/>
    </row>
    <row r="650" spans="2:16" s="25" customFormat="1" ht="12" customHeight="1" x14ac:dyDescent="0.2">
      <c r="C650" s="24"/>
      <c r="D650" s="99"/>
      <c r="E650" s="99"/>
      <c r="F650" s="99"/>
      <c r="G650" s="99"/>
      <c r="H650" s="99"/>
      <c r="I650" s="99"/>
      <c r="J650" s="99"/>
      <c r="K650" s="99"/>
      <c r="L650" s="99"/>
      <c r="M650" s="99"/>
      <c r="N650" s="99"/>
      <c r="O650" s="99"/>
      <c r="P650" s="99"/>
    </row>
    <row r="651" spans="2:16" ht="12" customHeight="1" x14ac:dyDescent="0.2">
      <c r="B651" s="21" t="s">
        <v>69</v>
      </c>
      <c r="C651" s="12" t="s">
        <v>70</v>
      </c>
    </row>
    <row r="652" spans="2:16" x14ac:dyDescent="0.2">
      <c r="B652" s="1"/>
    </row>
    <row r="653" spans="2:16" s="25" customFormat="1" ht="12" customHeight="1" x14ac:dyDescent="0.2">
      <c r="C653" s="102" t="s">
        <v>369</v>
      </c>
      <c r="D653" s="368" t="s">
        <v>370</v>
      </c>
      <c r="E653" s="368"/>
      <c r="F653" s="368"/>
      <c r="G653" s="368"/>
      <c r="H653" s="368"/>
      <c r="I653" s="368"/>
      <c r="J653" s="368"/>
      <c r="K653" s="368"/>
      <c r="L653" s="368"/>
      <c r="M653" s="368"/>
      <c r="N653" s="368"/>
      <c r="O653" s="368"/>
      <c r="P653" s="368"/>
    </row>
    <row r="654" spans="2:16" s="25" customFormat="1" ht="12" customHeight="1" x14ac:dyDescent="0.2">
      <c r="C654" s="102" t="s">
        <v>371</v>
      </c>
      <c r="D654" s="368" t="s">
        <v>372</v>
      </c>
      <c r="E654" s="368"/>
      <c r="F654" s="368"/>
      <c r="G654" s="368"/>
      <c r="H654" s="368"/>
      <c r="I654" s="368"/>
      <c r="J654" s="368"/>
      <c r="K654" s="368"/>
      <c r="L654" s="368"/>
      <c r="M654" s="368"/>
      <c r="N654" s="368"/>
      <c r="O654" s="368"/>
      <c r="P654" s="368"/>
    </row>
    <row r="655" spans="2:16" s="25" customFormat="1" ht="12" customHeight="1" x14ac:dyDescent="0.2">
      <c r="C655" s="102" t="s">
        <v>373</v>
      </c>
      <c r="D655" s="368" t="s">
        <v>374</v>
      </c>
      <c r="E655" s="368"/>
      <c r="F655" s="368"/>
      <c r="G655" s="368"/>
      <c r="H655" s="368"/>
      <c r="I655" s="368"/>
      <c r="J655" s="368"/>
      <c r="K655" s="368"/>
      <c r="L655" s="368"/>
      <c r="M655" s="368"/>
      <c r="N655" s="368"/>
      <c r="O655" s="368"/>
      <c r="P655" s="368"/>
    </row>
    <row r="656" spans="2:16" s="25" customFormat="1" ht="12" customHeight="1" x14ac:dyDescent="0.2">
      <c r="C656" s="102" t="s">
        <v>375</v>
      </c>
      <c r="D656" s="368" t="s">
        <v>376</v>
      </c>
      <c r="E656" s="368"/>
      <c r="F656" s="368"/>
      <c r="G656" s="368"/>
      <c r="H656" s="368"/>
      <c r="I656" s="368"/>
      <c r="J656" s="368"/>
      <c r="K656" s="368"/>
      <c r="L656" s="368"/>
      <c r="M656" s="368"/>
      <c r="N656" s="368"/>
      <c r="O656" s="368"/>
      <c r="P656" s="368"/>
    </row>
    <row r="657" spans="2:16" s="25" customFormat="1" ht="12" customHeight="1" x14ac:dyDescent="0.2">
      <c r="C657" s="102" t="s">
        <v>377</v>
      </c>
      <c r="D657" s="368" t="s">
        <v>378</v>
      </c>
      <c r="E657" s="368"/>
      <c r="F657" s="368"/>
      <c r="G657" s="368"/>
      <c r="H657" s="368"/>
      <c r="I657" s="368"/>
      <c r="J657" s="368"/>
      <c r="K657" s="368"/>
      <c r="L657" s="368"/>
      <c r="M657" s="368"/>
      <c r="N657" s="368"/>
      <c r="O657" s="368"/>
      <c r="P657" s="368"/>
    </row>
    <row r="658" spans="2:16" s="25" customFormat="1" ht="12" customHeight="1" x14ac:dyDescent="0.2">
      <c r="B658" s="7"/>
      <c r="C658" s="7"/>
      <c r="D658" s="7"/>
      <c r="E658" s="7"/>
      <c r="F658" s="7"/>
      <c r="G658" s="7"/>
      <c r="H658" s="7"/>
      <c r="I658" s="7"/>
      <c r="J658" s="7"/>
      <c r="K658" s="7"/>
      <c r="L658" s="7"/>
      <c r="M658" s="7"/>
      <c r="N658" s="7"/>
      <c r="O658" s="7"/>
      <c r="P658" s="7"/>
    </row>
    <row r="659" spans="2:16" ht="12" customHeight="1" x14ac:dyDescent="0.2">
      <c r="B659" s="21" t="s">
        <v>71</v>
      </c>
      <c r="C659" s="12" t="s">
        <v>72</v>
      </c>
    </row>
    <row r="660" spans="2:16" ht="12" customHeight="1" x14ac:dyDescent="0.2">
      <c r="B660" s="21"/>
      <c r="C660" s="12"/>
    </row>
    <row r="661" spans="2:16" s="25" customFormat="1" ht="37.5" customHeight="1" x14ac:dyDescent="0.2">
      <c r="C661" s="44" t="s">
        <v>6</v>
      </c>
      <c r="D661" s="287" t="s">
        <v>379</v>
      </c>
      <c r="E661" s="287"/>
      <c r="F661" s="287"/>
      <c r="G661" s="287"/>
      <c r="H661" s="287"/>
      <c r="I661" s="287"/>
      <c r="J661" s="287"/>
      <c r="K661" s="287"/>
      <c r="L661" s="287"/>
      <c r="M661" s="287"/>
      <c r="N661" s="287"/>
      <c r="O661" s="287"/>
      <c r="P661" s="287"/>
    </row>
    <row r="662" spans="2:16" s="25" customFormat="1" ht="11.25" x14ac:dyDescent="0.2">
      <c r="C662" s="44"/>
      <c r="D662" s="121"/>
      <c r="E662" s="121"/>
      <c r="F662" s="121"/>
      <c r="G662" s="121"/>
      <c r="H662" s="121"/>
      <c r="I662" s="121"/>
      <c r="J662" s="121"/>
      <c r="K662" s="121"/>
      <c r="L662" s="121"/>
      <c r="M662" s="121"/>
      <c r="N662" s="121"/>
      <c r="O662" s="121"/>
      <c r="P662" s="121"/>
    </row>
    <row r="663" spans="2:16" s="25" customFormat="1" ht="12" customHeight="1" x14ac:dyDescent="0.2">
      <c r="C663" s="44" t="s">
        <v>48</v>
      </c>
      <c r="D663" s="279" t="s">
        <v>380</v>
      </c>
      <c r="E663" s="279"/>
      <c r="F663" s="279"/>
      <c r="G663" s="279"/>
      <c r="H663" s="279"/>
      <c r="I663" s="279"/>
      <c r="J663" s="279"/>
      <c r="K663" s="279"/>
      <c r="L663" s="279"/>
      <c r="M663" s="279"/>
      <c r="N663" s="279"/>
      <c r="O663" s="279"/>
      <c r="P663" s="279"/>
    </row>
    <row r="664" spans="2:16" s="25" customFormat="1" ht="12" customHeight="1" x14ac:dyDescent="0.2">
      <c r="C664" s="44"/>
      <c r="D664" s="41"/>
      <c r="E664" s="41"/>
      <c r="F664" s="41"/>
      <c r="G664" s="41"/>
      <c r="H664" s="41"/>
      <c r="I664" s="41"/>
      <c r="J664" s="41"/>
      <c r="K664" s="41"/>
      <c r="L664" s="41"/>
      <c r="M664" s="41"/>
      <c r="N664" s="41"/>
      <c r="O664" s="41"/>
      <c r="P664" s="41"/>
    </row>
    <row r="665" spans="2:16" s="25" customFormat="1" ht="12" customHeight="1" x14ac:dyDescent="0.2">
      <c r="C665" s="44" t="s">
        <v>54</v>
      </c>
      <c r="D665" s="279" t="s">
        <v>381</v>
      </c>
      <c r="E665" s="279"/>
      <c r="F665" s="279"/>
      <c r="G665" s="279"/>
      <c r="H665" s="279"/>
      <c r="I665" s="279"/>
      <c r="J665" s="279"/>
      <c r="K665" s="279"/>
      <c r="L665" s="279"/>
      <c r="M665" s="279"/>
      <c r="N665" s="279"/>
      <c r="O665" s="279"/>
      <c r="P665" s="279"/>
    </row>
    <row r="666" spans="2:16" s="25" customFormat="1" ht="12" customHeight="1" x14ac:dyDescent="0.2">
      <c r="C666" s="44"/>
      <c r="D666" s="41"/>
      <c r="E666" s="41"/>
      <c r="F666" s="41"/>
      <c r="G666" s="41"/>
      <c r="H666" s="41"/>
      <c r="I666" s="41"/>
      <c r="J666" s="41"/>
      <c r="K666" s="41"/>
      <c r="L666" s="41"/>
      <c r="M666" s="41"/>
      <c r="N666" s="41"/>
      <c r="O666" s="41"/>
      <c r="P666" s="41"/>
    </row>
    <row r="667" spans="2:16" s="25" customFormat="1" ht="12" customHeight="1" x14ac:dyDescent="0.2">
      <c r="C667" s="44" t="s">
        <v>56</v>
      </c>
      <c r="D667" s="279" t="s">
        <v>382</v>
      </c>
      <c r="E667" s="279"/>
      <c r="F667" s="279"/>
      <c r="G667" s="279"/>
      <c r="H667" s="279"/>
      <c r="I667" s="279"/>
      <c r="J667" s="279"/>
      <c r="K667" s="279"/>
      <c r="L667" s="279"/>
      <c r="M667" s="279"/>
      <c r="N667" s="279"/>
      <c r="O667" s="279"/>
      <c r="P667" s="279"/>
    </row>
    <row r="668" spans="2:16" s="25" customFormat="1" ht="12" customHeight="1" x14ac:dyDescent="0.2">
      <c r="C668" s="44"/>
      <c r="D668" s="41"/>
      <c r="E668" s="41"/>
      <c r="F668" s="41"/>
      <c r="G668" s="41"/>
      <c r="H668" s="41"/>
      <c r="I668" s="41"/>
      <c r="J668" s="41"/>
      <c r="K668" s="41"/>
      <c r="L668" s="41"/>
      <c r="M668" s="41"/>
      <c r="N668" s="41"/>
      <c r="O668" s="41"/>
      <c r="P668" s="41"/>
    </row>
    <row r="669" spans="2:16" s="25" customFormat="1" ht="12" customHeight="1" x14ac:dyDescent="0.2">
      <c r="C669" s="44" t="s">
        <v>58</v>
      </c>
      <c r="D669" s="279" t="s">
        <v>383</v>
      </c>
      <c r="E669" s="279"/>
      <c r="F669" s="279"/>
      <c r="G669" s="279"/>
      <c r="H669" s="279"/>
      <c r="I669" s="279"/>
      <c r="J669" s="279"/>
      <c r="K669" s="279"/>
      <c r="L669" s="279"/>
      <c r="M669" s="279"/>
      <c r="N669" s="279"/>
      <c r="O669" s="279"/>
      <c r="P669" s="279"/>
    </row>
    <row r="670" spans="2:16" s="25" customFormat="1" ht="12" customHeight="1" x14ac:dyDescent="0.2">
      <c r="C670" s="44"/>
      <c r="D670" s="41"/>
      <c r="E670" s="41"/>
      <c r="F670" s="41"/>
      <c r="G670" s="41"/>
      <c r="H670" s="41"/>
      <c r="I670" s="41"/>
      <c r="J670" s="41"/>
      <c r="K670" s="41"/>
      <c r="L670" s="41"/>
      <c r="M670" s="41"/>
      <c r="N670" s="41"/>
      <c r="O670" s="41"/>
      <c r="P670" s="41"/>
    </row>
    <row r="671" spans="2:16" s="25" customFormat="1" ht="12" customHeight="1" x14ac:dyDescent="0.2">
      <c r="C671" s="44" t="s">
        <v>73</v>
      </c>
      <c r="D671" s="287" t="s">
        <v>384</v>
      </c>
      <c r="E671" s="287"/>
      <c r="F671" s="287"/>
      <c r="G671" s="287"/>
      <c r="H671" s="287"/>
      <c r="I671" s="287"/>
      <c r="J671" s="287"/>
      <c r="K671" s="287"/>
      <c r="L671" s="287"/>
      <c r="M671" s="287"/>
      <c r="N671" s="287"/>
      <c r="O671" s="287"/>
      <c r="P671" s="287"/>
    </row>
    <row r="672" spans="2:16" s="25" customFormat="1" ht="12" customHeight="1" x14ac:dyDescent="0.2">
      <c r="C672" s="44"/>
      <c r="D672" s="120"/>
      <c r="E672" s="120"/>
      <c r="F672" s="120"/>
      <c r="G672" s="120"/>
      <c r="H672" s="120"/>
      <c r="I672" s="120"/>
      <c r="J672" s="120"/>
      <c r="K672" s="120"/>
      <c r="L672" s="120"/>
      <c r="M672" s="120"/>
      <c r="N672" s="120"/>
      <c r="O672" s="120"/>
      <c r="P672" s="120"/>
    </row>
    <row r="673" spans="2:19" s="25" customFormat="1" ht="12" customHeight="1" x14ac:dyDescent="0.2">
      <c r="C673" s="44" t="s">
        <v>61</v>
      </c>
      <c r="D673" s="279" t="s">
        <v>385</v>
      </c>
      <c r="E673" s="279"/>
      <c r="F673" s="279"/>
      <c r="G673" s="279"/>
      <c r="H673" s="279"/>
      <c r="I673" s="279"/>
      <c r="J673" s="279"/>
      <c r="K673" s="279"/>
      <c r="L673" s="279"/>
      <c r="M673" s="279"/>
      <c r="N673" s="279"/>
      <c r="O673" s="279"/>
      <c r="P673" s="279"/>
    </row>
    <row r="674" spans="2:19" s="25" customFormat="1" ht="12" customHeight="1" x14ac:dyDescent="0.2">
      <c r="B674" s="7"/>
      <c r="C674" s="7"/>
      <c r="D674" s="7"/>
      <c r="E674" s="7"/>
      <c r="F674" s="7"/>
      <c r="G674" s="7"/>
      <c r="H674" s="7"/>
      <c r="I674" s="7"/>
      <c r="J674" s="7"/>
      <c r="K674" s="7"/>
      <c r="L674" s="7"/>
      <c r="M674" s="7"/>
      <c r="N674" s="7"/>
      <c r="O674" s="7"/>
      <c r="P674" s="7"/>
      <c r="Q674" s="7"/>
      <c r="R674" s="7"/>
      <c r="S674" s="7"/>
    </row>
    <row r="675" spans="2:19" ht="12" customHeight="1" x14ac:dyDescent="0.2">
      <c r="B675" s="21" t="s">
        <v>74</v>
      </c>
      <c r="C675" s="12" t="s">
        <v>75</v>
      </c>
    </row>
    <row r="676" spans="2:19" ht="12" customHeight="1" x14ac:dyDescent="0.2">
      <c r="B676" s="21"/>
      <c r="C676" s="12"/>
    </row>
    <row r="677" spans="2:19" s="25" customFormat="1" ht="12" customHeight="1" x14ac:dyDescent="0.2">
      <c r="C677" s="374" t="s">
        <v>386</v>
      </c>
      <c r="D677" s="374"/>
      <c r="E677" s="374"/>
      <c r="F677" s="374"/>
      <c r="G677" s="374"/>
      <c r="H677" s="374"/>
      <c r="I677" s="374"/>
      <c r="J677" s="374"/>
      <c r="K677" s="374"/>
      <c r="L677" s="374"/>
      <c r="M677" s="374"/>
      <c r="N677" s="374"/>
      <c r="O677" s="374"/>
      <c r="P677" s="374"/>
    </row>
    <row r="678" spans="2:19" s="25" customFormat="1" ht="12" customHeight="1" x14ac:dyDescent="0.2"/>
    <row r="679" spans="2:19" ht="12" customHeight="1" x14ac:dyDescent="0.2">
      <c r="B679" s="21" t="s">
        <v>76</v>
      </c>
      <c r="C679" s="12" t="s">
        <v>77</v>
      </c>
    </row>
    <row r="680" spans="2:19" ht="12" customHeight="1" x14ac:dyDescent="0.2">
      <c r="B680" s="21"/>
      <c r="C680" s="12"/>
    </row>
    <row r="681" spans="2:19" s="25" customFormat="1" ht="11.25" x14ac:dyDescent="0.2">
      <c r="C681" s="122" t="s">
        <v>6</v>
      </c>
      <c r="D681" s="290" t="s">
        <v>387</v>
      </c>
      <c r="E681" s="290"/>
      <c r="F681" s="290"/>
      <c r="G681" s="290"/>
      <c r="H681" s="290"/>
      <c r="I681" s="290"/>
      <c r="J681" s="290"/>
      <c r="K681" s="290"/>
      <c r="L681" s="290"/>
      <c r="M681" s="290"/>
      <c r="N681" s="290"/>
      <c r="O681" s="290"/>
      <c r="P681" s="290"/>
    </row>
    <row r="682" spans="2:19" s="25" customFormat="1" ht="13.5" customHeight="1" x14ac:dyDescent="0.2">
      <c r="C682" s="87"/>
      <c r="D682" s="80"/>
      <c r="E682" s="80"/>
      <c r="F682" s="80"/>
      <c r="G682" s="80"/>
      <c r="H682" s="80"/>
      <c r="I682" s="80"/>
      <c r="J682" s="80"/>
      <c r="K682" s="80"/>
      <c r="L682" s="80"/>
      <c r="M682" s="80"/>
      <c r="N682" s="80"/>
      <c r="O682" s="80"/>
      <c r="P682" s="80"/>
    </row>
    <row r="683" spans="2:19" s="25" customFormat="1" x14ac:dyDescent="0.2">
      <c r="C683" s="87"/>
      <c r="D683" s="292" t="s">
        <v>95</v>
      </c>
      <c r="E683" s="292"/>
      <c r="F683" s="292"/>
      <c r="G683" s="292"/>
      <c r="H683" s="292"/>
      <c r="I683" s="292"/>
      <c r="J683" s="292"/>
      <c r="K683" s="292"/>
      <c r="L683" s="292"/>
      <c r="M683" s="292" t="s">
        <v>100</v>
      </c>
      <c r="N683" s="292"/>
      <c r="O683" s="292"/>
      <c r="P683" s="88" t="s">
        <v>104</v>
      </c>
    </row>
    <row r="684" spans="2:19" s="25" customFormat="1" x14ac:dyDescent="0.2">
      <c r="C684" s="87"/>
      <c r="D684" s="293" t="s">
        <v>237</v>
      </c>
      <c r="E684" s="293"/>
      <c r="F684" s="293"/>
      <c r="G684" s="293"/>
      <c r="H684" s="293"/>
      <c r="I684" s="293"/>
      <c r="J684" s="293"/>
      <c r="K684" s="293"/>
      <c r="L684" s="293"/>
      <c r="M684" s="294">
        <v>242126164.59999999</v>
      </c>
      <c r="N684" s="295"/>
      <c r="O684" s="295"/>
      <c r="P684" s="124">
        <f t="shared" ref="P684:P690" si="0">M684/$M$708</f>
        <v>0.34063054312899249</v>
      </c>
    </row>
    <row r="685" spans="2:19" s="25" customFormat="1" x14ac:dyDescent="0.2">
      <c r="C685" s="87"/>
      <c r="D685" s="293" t="s">
        <v>238</v>
      </c>
      <c r="E685" s="293"/>
      <c r="F685" s="293"/>
      <c r="G685" s="293"/>
      <c r="H685" s="293"/>
      <c r="I685" s="293"/>
      <c r="J685" s="293"/>
      <c r="K685" s="293"/>
      <c r="L685" s="293"/>
      <c r="M685" s="294">
        <v>0</v>
      </c>
      <c r="N685" s="295"/>
      <c r="O685" s="295"/>
      <c r="P685" s="124">
        <f t="shared" si="0"/>
        <v>0</v>
      </c>
    </row>
    <row r="686" spans="2:19" s="25" customFormat="1" x14ac:dyDescent="0.2">
      <c r="C686" s="87"/>
      <c r="D686" s="293" t="s">
        <v>239</v>
      </c>
      <c r="E686" s="293"/>
      <c r="F686" s="293"/>
      <c r="G686" s="293"/>
      <c r="H686" s="293"/>
      <c r="I686" s="293"/>
      <c r="J686" s="293"/>
      <c r="K686" s="293"/>
      <c r="L686" s="293"/>
      <c r="M686" s="294">
        <v>0</v>
      </c>
      <c r="N686" s="295"/>
      <c r="O686" s="295"/>
      <c r="P686" s="124">
        <f t="shared" si="0"/>
        <v>0</v>
      </c>
    </row>
    <row r="687" spans="2:19" s="25" customFormat="1" x14ac:dyDescent="0.2">
      <c r="C687" s="87"/>
      <c r="D687" s="293" t="s">
        <v>240</v>
      </c>
      <c r="E687" s="293"/>
      <c r="F687" s="293"/>
      <c r="G687" s="293"/>
      <c r="H687" s="293"/>
      <c r="I687" s="293"/>
      <c r="J687" s="293"/>
      <c r="K687" s="293"/>
      <c r="L687" s="293"/>
      <c r="M687" s="294">
        <v>89238376.140000001</v>
      </c>
      <c r="N687" s="295"/>
      <c r="O687" s="295"/>
      <c r="P687" s="124">
        <f t="shared" si="0"/>
        <v>0.12554329509466622</v>
      </c>
    </row>
    <row r="688" spans="2:19" s="25" customFormat="1" x14ac:dyDescent="0.2">
      <c r="C688" s="87"/>
      <c r="D688" s="293" t="s">
        <v>241</v>
      </c>
      <c r="E688" s="293"/>
      <c r="F688" s="293"/>
      <c r="G688" s="293"/>
      <c r="H688" s="293"/>
      <c r="I688" s="293"/>
      <c r="J688" s="293"/>
      <c r="K688" s="293"/>
      <c r="L688" s="293"/>
      <c r="M688" s="294">
        <v>7113760.0499999998</v>
      </c>
      <c r="N688" s="295"/>
      <c r="O688" s="295"/>
      <c r="P688" s="124">
        <f t="shared" si="0"/>
        <v>1.0007856662347795E-2</v>
      </c>
    </row>
    <row r="689" spans="3:16" s="25" customFormat="1" x14ac:dyDescent="0.2">
      <c r="C689" s="87"/>
      <c r="D689" s="293" t="s">
        <v>242</v>
      </c>
      <c r="E689" s="293"/>
      <c r="F689" s="293"/>
      <c r="G689" s="293"/>
      <c r="H689" s="293"/>
      <c r="I689" s="293"/>
      <c r="J689" s="293"/>
      <c r="K689" s="293"/>
      <c r="L689" s="293"/>
      <c r="M689" s="294">
        <v>7277426.6799999997</v>
      </c>
      <c r="N689" s="295"/>
      <c r="O689" s="295"/>
      <c r="P689" s="124">
        <f t="shared" si="0"/>
        <v>1.0238107916527996E-2</v>
      </c>
    </row>
    <row r="690" spans="3:16" s="25" customFormat="1" x14ac:dyDescent="0.2">
      <c r="C690" s="87"/>
      <c r="D690" s="293"/>
      <c r="E690" s="293"/>
      <c r="F690" s="293"/>
      <c r="G690" s="293"/>
      <c r="H690" s="293"/>
      <c r="I690" s="293"/>
      <c r="J690" s="293"/>
      <c r="K690" s="293"/>
      <c r="L690" s="293"/>
      <c r="M690" s="294">
        <v>0</v>
      </c>
      <c r="N690" s="295"/>
      <c r="O690" s="295"/>
      <c r="P690" s="124">
        <f t="shared" si="0"/>
        <v>0</v>
      </c>
    </row>
    <row r="691" spans="3:16" s="25" customFormat="1" x14ac:dyDescent="0.2">
      <c r="C691" s="87"/>
      <c r="D691" s="341" t="s">
        <v>296</v>
      </c>
      <c r="E691" s="341"/>
      <c r="F691" s="341"/>
      <c r="G691" s="341"/>
      <c r="H691" s="341"/>
      <c r="I691" s="341"/>
      <c r="J691" s="341"/>
      <c r="K691" s="341"/>
      <c r="L691" s="341"/>
      <c r="M691" s="342">
        <f>SUM(M684:O690)</f>
        <v>345755727.47000003</v>
      </c>
      <c r="N691" s="342"/>
      <c r="O691" s="342"/>
      <c r="P691" s="90">
        <f>SUM(P684:P690)</f>
        <v>0.4864198028025345</v>
      </c>
    </row>
    <row r="692" spans="3:16" s="25" customFormat="1" ht="11.25" x14ac:dyDescent="0.2">
      <c r="C692" s="87"/>
      <c r="D692" s="80"/>
      <c r="E692" s="80"/>
      <c r="F692" s="80"/>
      <c r="G692" s="80"/>
      <c r="H692" s="80"/>
      <c r="I692" s="80"/>
      <c r="J692" s="80"/>
      <c r="K692" s="80"/>
      <c r="L692" s="80"/>
      <c r="M692" s="80"/>
      <c r="N692" s="80"/>
      <c r="O692" s="80"/>
      <c r="P692" s="80"/>
    </row>
    <row r="693" spans="3:16" s="25" customFormat="1" x14ac:dyDescent="0.2">
      <c r="C693" s="87"/>
      <c r="D693" s="293" t="s">
        <v>297</v>
      </c>
      <c r="E693" s="293"/>
      <c r="F693" s="293"/>
      <c r="G693" s="293"/>
      <c r="H693" s="293"/>
      <c r="I693" s="293"/>
      <c r="J693" s="293"/>
      <c r="K693" s="293"/>
      <c r="L693" s="293"/>
      <c r="M693" s="294">
        <v>234914991.31</v>
      </c>
      <c r="N693" s="295"/>
      <c r="O693" s="295"/>
      <c r="P693" s="124">
        <f>M693/$M$708</f>
        <v>0.33048564252137769</v>
      </c>
    </row>
    <row r="694" spans="3:16" s="25" customFormat="1" x14ac:dyDescent="0.2">
      <c r="C694" s="87"/>
      <c r="D694" s="293" t="s">
        <v>298</v>
      </c>
      <c r="E694" s="293"/>
      <c r="F694" s="293"/>
      <c r="G694" s="293"/>
      <c r="H694" s="293"/>
      <c r="I694" s="293"/>
      <c r="J694" s="293"/>
      <c r="K694" s="293"/>
      <c r="L694" s="293"/>
      <c r="M694" s="294">
        <v>102842735</v>
      </c>
      <c r="N694" s="295"/>
      <c r="O694" s="295"/>
      <c r="P694" s="124">
        <f t="shared" ref="P694:P696" si="1">M694/$M$708</f>
        <v>0.1446823260005542</v>
      </c>
    </row>
    <row r="695" spans="3:16" s="25" customFormat="1" x14ac:dyDescent="0.2">
      <c r="C695" s="87"/>
      <c r="D695" s="293" t="s">
        <v>299</v>
      </c>
      <c r="E695" s="293"/>
      <c r="F695" s="293"/>
      <c r="G695" s="293"/>
      <c r="H695" s="293"/>
      <c r="I695" s="293"/>
      <c r="J695" s="293"/>
      <c r="K695" s="293"/>
      <c r="L695" s="293"/>
      <c r="M695" s="294">
        <v>22397532.879999999</v>
      </c>
      <c r="N695" s="295"/>
      <c r="O695" s="295"/>
      <c r="P695" s="124">
        <f t="shared" si="1"/>
        <v>3.150953884834249E-2</v>
      </c>
    </row>
    <row r="696" spans="3:16" s="25" customFormat="1" x14ac:dyDescent="0.2">
      <c r="C696" s="87"/>
      <c r="D696" s="293" t="s">
        <v>300</v>
      </c>
      <c r="E696" s="293"/>
      <c r="F696" s="293"/>
      <c r="G696" s="293"/>
      <c r="H696" s="293"/>
      <c r="I696" s="293"/>
      <c r="J696" s="293"/>
      <c r="K696" s="293"/>
      <c r="L696" s="293"/>
      <c r="M696" s="294">
        <v>4906553</v>
      </c>
      <c r="N696" s="295"/>
      <c r="O696" s="295"/>
      <c r="P696" s="124">
        <f t="shared" si="1"/>
        <v>6.9026898271909746E-3</v>
      </c>
    </row>
    <row r="697" spans="3:16" s="25" customFormat="1" x14ac:dyDescent="0.2">
      <c r="C697" s="87"/>
      <c r="D697" s="293" t="s">
        <v>301</v>
      </c>
      <c r="E697" s="293"/>
      <c r="F697" s="293"/>
      <c r="G697" s="293"/>
      <c r="H697" s="293"/>
      <c r="I697" s="293"/>
      <c r="J697" s="293"/>
      <c r="K697" s="293"/>
      <c r="L697" s="293"/>
      <c r="M697" s="294">
        <v>0</v>
      </c>
      <c r="N697" s="295"/>
      <c r="O697" s="295"/>
      <c r="P697" s="124">
        <v>0</v>
      </c>
    </row>
    <row r="698" spans="3:16" s="25" customFormat="1" x14ac:dyDescent="0.2">
      <c r="C698" s="87"/>
      <c r="D698" s="293" t="s">
        <v>302</v>
      </c>
      <c r="E698" s="293"/>
      <c r="F698" s="293"/>
      <c r="G698" s="293"/>
      <c r="H698" s="293"/>
      <c r="I698" s="293"/>
      <c r="J698" s="293"/>
      <c r="K698" s="293"/>
      <c r="L698" s="293"/>
      <c r="M698" s="294">
        <v>0</v>
      </c>
      <c r="N698" s="295"/>
      <c r="O698" s="295"/>
      <c r="P698" s="124">
        <v>0</v>
      </c>
    </row>
    <row r="699" spans="3:16" s="25" customFormat="1" ht="24" customHeight="1" x14ac:dyDescent="0.2">
      <c r="C699" s="87"/>
      <c r="D699" s="343" t="s">
        <v>303</v>
      </c>
      <c r="E699" s="343"/>
      <c r="F699" s="343"/>
      <c r="G699" s="343"/>
      <c r="H699" s="343"/>
      <c r="I699" s="343"/>
      <c r="J699" s="343"/>
      <c r="K699" s="343"/>
      <c r="L699" s="343"/>
      <c r="M699" s="342">
        <f>SUM(M693:O698)</f>
        <v>365061812.19</v>
      </c>
      <c r="N699" s="342"/>
      <c r="O699" s="342"/>
      <c r="P699" s="91">
        <f>SUM(P693:P698)</f>
        <v>0.51358019719746539</v>
      </c>
    </row>
    <row r="700" spans="3:16" s="25" customFormat="1" x14ac:dyDescent="0.2">
      <c r="C700" s="87"/>
      <c r="D700" s="92"/>
      <c r="E700" s="92"/>
      <c r="F700" s="92"/>
      <c r="G700" s="92"/>
      <c r="H700" s="92"/>
      <c r="I700" s="92"/>
      <c r="J700" s="92"/>
      <c r="K700" s="92"/>
      <c r="L700" s="92"/>
      <c r="M700" s="93"/>
      <c r="N700" s="93"/>
      <c r="O700" s="93"/>
      <c r="P700" s="94"/>
    </row>
    <row r="701" spans="3:16" s="25" customFormat="1" x14ac:dyDescent="0.2">
      <c r="C701" s="87"/>
      <c r="D701" s="293" t="s">
        <v>304</v>
      </c>
      <c r="E701" s="293"/>
      <c r="F701" s="293"/>
      <c r="G701" s="293"/>
      <c r="H701" s="293"/>
      <c r="I701" s="293"/>
      <c r="J701" s="293"/>
      <c r="K701" s="293"/>
      <c r="L701" s="293"/>
      <c r="M701" s="340">
        <v>0</v>
      </c>
      <c r="N701" s="340"/>
      <c r="O701" s="340"/>
      <c r="P701" s="124">
        <f>M701/$M$708</f>
        <v>0</v>
      </c>
    </row>
    <row r="702" spans="3:16" s="25" customFormat="1" x14ac:dyDescent="0.2">
      <c r="C702" s="87"/>
      <c r="D702" s="293" t="s">
        <v>305</v>
      </c>
      <c r="E702" s="293"/>
      <c r="F702" s="293"/>
      <c r="G702" s="293"/>
      <c r="H702" s="293"/>
      <c r="I702" s="293"/>
      <c r="J702" s="293"/>
      <c r="K702" s="293"/>
      <c r="L702" s="293"/>
      <c r="M702" s="340">
        <v>0</v>
      </c>
      <c r="N702" s="340"/>
      <c r="O702" s="340"/>
      <c r="P702" s="124">
        <f t="shared" ref="P702:P705" si="2">M702/$M$708</f>
        <v>0</v>
      </c>
    </row>
    <row r="703" spans="3:16" s="25" customFormat="1" x14ac:dyDescent="0.2">
      <c r="C703" s="87"/>
      <c r="D703" s="293" t="s">
        <v>306</v>
      </c>
      <c r="E703" s="293"/>
      <c r="F703" s="293"/>
      <c r="G703" s="293"/>
      <c r="H703" s="293"/>
      <c r="I703" s="293"/>
      <c r="J703" s="293"/>
      <c r="K703" s="293"/>
      <c r="L703" s="293"/>
      <c r="M703" s="340">
        <v>0</v>
      </c>
      <c r="N703" s="340"/>
      <c r="O703" s="340"/>
      <c r="P703" s="124">
        <f t="shared" si="2"/>
        <v>0</v>
      </c>
    </row>
    <row r="704" spans="3:16" s="25" customFormat="1" x14ac:dyDescent="0.2">
      <c r="C704" s="87"/>
      <c r="D704" s="293" t="s">
        <v>307</v>
      </c>
      <c r="E704" s="293"/>
      <c r="F704" s="293"/>
      <c r="G704" s="293"/>
      <c r="H704" s="293"/>
      <c r="I704" s="293"/>
      <c r="J704" s="293"/>
      <c r="K704" s="293"/>
      <c r="L704" s="293"/>
      <c r="M704" s="340">
        <v>0</v>
      </c>
      <c r="N704" s="340"/>
      <c r="O704" s="340"/>
      <c r="P704" s="124">
        <f t="shared" si="2"/>
        <v>0</v>
      </c>
    </row>
    <row r="705" spans="3:16" s="25" customFormat="1" x14ac:dyDescent="0.2">
      <c r="C705" s="87"/>
      <c r="D705" s="293" t="s">
        <v>308</v>
      </c>
      <c r="E705" s="293"/>
      <c r="F705" s="293"/>
      <c r="G705" s="293"/>
      <c r="H705" s="293"/>
      <c r="I705" s="293"/>
      <c r="J705" s="293"/>
      <c r="K705" s="293"/>
      <c r="L705" s="293"/>
      <c r="M705" s="340">
        <v>0</v>
      </c>
      <c r="N705" s="340"/>
      <c r="O705" s="340"/>
      <c r="P705" s="124">
        <f t="shared" si="2"/>
        <v>0</v>
      </c>
    </row>
    <row r="706" spans="3:16" s="25" customFormat="1" ht="24" customHeight="1" x14ac:dyDescent="0.2">
      <c r="C706" s="87"/>
      <c r="D706" s="343" t="s">
        <v>303</v>
      </c>
      <c r="E706" s="343"/>
      <c r="F706" s="343"/>
      <c r="G706" s="343"/>
      <c r="H706" s="343"/>
      <c r="I706" s="343"/>
      <c r="J706" s="343"/>
      <c r="K706" s="343"/>
      <c r="L706" s="343"/>
      <c r="M706" s="342">
        <f>SUM(M701:O705)</f>
        <v>0</v>
      </c>
      <c r="N706" s="342"/>
      <c r="O706" s="342"/>
      <c r="P706" s="91">
        <f>SUM(P701:P705)</f>
        <v>0</v>
      </c>
    </row>
    <row r="707" spans="3:16" s="25" customFormat="1" x14ac:dyDescent="0.2">
      <c r="C707" s="87"/>
      <c r="D707" s="92"/>
      <c r="E707" s="92"/>
      <c r="F707" s="92"/>
      <c r="G707" s="92"/>
      <c r="H707" s="92"/>
      <c r="I707" s="92"/>
      <c r="J707" s="92"/>
      <c r="K707" s="92"/>
      <c r="L707" s="92"/>
      <c r="M707" s="93"/>
      <c r="N707" s="93"/>
      <c r="O707" s="93"/>
      <c r="P707" s="94"/>
    </row>
    <row r="708" spans="3:16" s="25" customFormat="1" x14ac:dyDescent="0.2">
      <c r="C708" s="87"/>
      <c r="D708" s="341" t="s">
        <v>309</v>
      </c>
      <c r="E708" s="341"/>
      <c r="F708" s="341"/>
      <c r="G708" s="341"/>
      <c r="H708" s="341"/>
      <c r="I708" s="341"/>
      <c r="J708" s="341"/>
      <c r="K708" s="341"/>
      <c r="L708" s="341"/>
      <c r="M708" s="342">
        <f>SUM(M706,M699,M691)</f>
        <v>710817539.66000009</v>
      </c>
      <c r="N708" s="342"/>
      <c r="O708" s="342"/>
      <c r="P708" s="91">
        <f>SUM(P706,P699,P691)</f>
        <v>0.99999999999999989</v>
      </c>
    </row>
    <row r="709" spans="3:16" s="25" customFormat="1" x14ac:dyDescent="0.2">
      <c r="C709" s="87"/>
      <c r="D709" s="103"/>
      <c r="E709" s="103"/>
      <c r="F709" s="103"/>
      <c r="G709" s="103"/>
      <c r="H709" s="103"/>
      <c r="I709" s="103"/>
      <c r="J709" s="103"/>
      <c r="K709" s="103"/>
      <c r="L709" s="103"/>
      <c r="M709" s="93"/>
      <c r="N709" s="93"/>
      <c r="O709" s="93"/>
      <c r="P709" s="94"/>
    </row>
    <row r="710" spans="3:16" s="25" customFormat="1" ht="11.25" x14ac:dyDescent="0.2">
      <c r="C710" s="122" t="s">
        <v>48</v>
      </c>
      <c r="D710" s="41" t="s">
        <v>92</v>
      </c>
    </row>
    <row r="711" spans="3:16" s="25" customFormat="1" x14ac:dyDescent="0.2">
      <c r="C711" s="87"/>
      <c r="D711" s="92"/>
      <c r="E711" s="92"/>
      <c r="F711" s="92"/>
      <c r="G711" s="92"/>
      <c r="H711" s="92"/>
      <c r="I711" s="92"/>
      <c r="J711" s="92"/>
      <c r="K711" s="92"/>
      <c r="L711" s="92"/>
      <c r="M711" s="93"/>
      <c r="N711" s="93"/>
      <c r="O711" s="93"/>
      <c r="P711" s="94"/>
    </row>
    <row r="712" spans="3:16" s="25" customFormat="1" x14ac:dyDescent="0.2">
      <c r="C712" s="87"/>
      <c r="D712" s="344" t="s">
        <v>95</v>
      </c>
      <c r="E712" s="345"/>
      <c r="F712" s="345"/>
      <c r="G712" s="345"/>
      <c r="H712" s="345"/>
      <c r="I712" s="345"/>
      <c r="J712" s="345"/>
      <c r="K712" s="346"/>
      <c r="L712" s="344" t="s">
        <v>310</v>
      </c>
      <c r="M712" s="346"/>
      <c r="N712" s="344" t="s">
        <v>311</v>
      </c>
      <c r="O712" s="346"/>
      <c r="P712" s="88" t="s">
        <v>104</v>
      </c>
    </row>
    <row r="713" spans="3:16" s="25" customFormat="1" x14ac:dyDescent="0.2">
      <c r="C713" s="87"/>
      <c r="D713" s="347" t="s">
        <v>237</v>
      </c>
      <c r="E713" s="348"/>
      <c r="F713" s="348"/>
      <c r="G713" s="348"/>
      <c r="H713" s="348"/>
      <c r="I713" s="348"/>
      <c r="J713" s="348"/>
      <c r="K713" s="349"/>
      <c r="L713" s="350">
        <v>0</v>
      </c>
      <c r="M713" s="351"/>
      <c r="N713" s="352">
        <v>242126164.59999999</v>
      </c>
      <c r="O713" s="351"/>
      <c r="P713" s="127">
        <v>0</v>
      </c>
    </row>
    <row r="714" spans="3:16" s="25" customFormat="1" x14ac:dyDescent="0.2">
      <c r="C714" s="87"/>
      <c r="D714" s="347" t="s">
        <v>238</v>
      </c>
      <c r="E714" s="348"/>
      <c r="F714" s="348"/>
      <c r="G714" s="348"/>
      <c r="H714" s="348"/>
      <c r="I714" s="348"/>
      <c r="J714" s="348"/>
      <c r="K714" s="349"/>
      <c r="L714" s="350">
        <v>0</v>
      </c>
      <c r="M714" s="351"/>
      <c r="N714" s="352">
        <v>0</v>
      </c>
      <c r="O714" s="351"/>
      <c r="P714" s="89">
        <v>0</v>
      </c>
    </row>
    <row r="715" spans="3:16" s="25" customFormat="1" x14ac:dyDescent="0.2">
      <c r="C715" s="87"/>
      <c r="D715" s="347" t="s">
        <v>239</v>
      </c>
      <c r="E715" s="348"/>
      <c r="F715" s="348"/>
      <c r="G715" s="348"/>
      <c r="H715" s="348"/>
      <c r="I715" s="348"/>
      <c r="J715" s="348"/>
      <c r="K715" s="349"/>
      <c r="L715" s="350">
        <v>0</v>
      </c>
      <c r="M715" s="351"/>
      <c r="N715" s="352">
        <v>0</v>
      </c>
      <c r="O715" s="351"/>
      <c r="P715" s="89">
        <v>0</v>
      </c>
    </row>
    <row r="716" spans="3:16" s="25" customFormat="1" x14ac:dyDescent="0.2">
      <c r="C716" s="87"/>
      <c r="D716" s="347" t="s">
        <v>240</v>
      </c>
      <c r="E716" s="348"/>
      <c r="F716" s="348"/>
      <c r="G716" s="348"/>
      <c r="H716" s="348"/>
      <c r="I716" s="348"/>
      <c r="J716" s="348"/>
      <c r="K716" s="349"/>
      <c r="L716" s="350">
        <v>0</v>
      </c>
      <c r="M716" s="351"/>
      <c r="N716" s="352">
        <v>89238376.140000001</v>
      </c>
      <c r="O716" s="351"/>
      <c r="P716" s="89">
        <v>0</v>
      </c>
    </row>
    <row r="717" spans="3:16" s="25" customFormat="1" x14ac:dyDescent="0.2">
      <c r="C717" s="87"/>
      <c r="D717" s="347" t="s">
        <v>241</v>
      </c>
      <c r="E717" s="348"/>
      <c r="F717" s="348"/>
      <c r="G717" s="348"/>
      <c r="H717" s="348"/>
      <c r="I717" s="348"/>
      <c r="J717" s="348"/>
      <c r="K717" s="349"/>
      <c r="L717" s="350">
        <v>0</v>
      </c>
      <c r="M717" s="351"/>
      <c r="N717" s="352">
        <v>7113760.0499999998</v>
      </c>
      <c r="O717" s="351"/>
      <c r="P717" s="89">
        <v>0</v>
      </c>
    </row>
    <row r="718" spans="3:16" s="25" customFormat="1" x14ac:dyDescent="0.2">
      <c r="C718" s="87"/>
      <c r="D718" s="347" t="s">
        <v>242</v>
      </c>
      <c r="E718" s="348"/>
      <c r="F718" s="348"/>
      <c r="G718" s="348"/>
      <c r="H718" s="348"/>
      <c r="I718" s="348"/>
      <c r="J718" s="348"/>
      <c r="K718" s="349"/>
      <c r="L718" s="350">
        <v>0</v>
      </c>
      <c r="M718" s="351"/>
      <c r="N718" s="352">
        <v>7277426.6799999997</v>
      </c>
      <c r="O718" s="351"/>
      <c r="P718" s="89">
        <v>0</v>
      </c>
    </row>
    <row r="719" spans="3:16" s="25" customFormat="1" x14ac:dyDescent="0.2">
      <c r="C719" s="87"/>
      <c r="D719" s="347" t="s">
        <v>243</v>
      </c>
      <c r="E719" s="348"/>
      <c r="F719" s="348"/>
      <c r="G719" s="348"/>
      <c r="H719" s="348"/>
      <c r="I719" s="348"/>
      <c r="J719" s="348"/>
      <c r="K719" s="349"/>
      <c r="L719" s="350">
        <v>0</v>
      </c>
      <c r="M719" s="351"/>
      <c r="N719" s="352">
        <v>0</v>
      </c>
      <c r="O719" s="351"/>
      <c r="P719" s="89">
        <v>0</v>
      </c>
    </row>
    <row r="720" spans="3:16" s="25" customFormat="1" x14ac:dyDescent="0.2">
      <c r="C720" s="87"/>
      <c r="D720" s="353" t="s">
        <v>296</v>
      </c>
      <c r="E720" s="354"/>
      <c r="F720" s="354"/>
      <c r="G720" s="354"/>
      <c r="H720" s="354"/>
      <c r="I720" s="354"/>
      <c r="J720" s="354"/>
      <c r="K720" s="355"/>
      <c r="L720" s="356">
        <f>SUM(L713:M719)</f>
        <v>0</v>
      </c>
      <c r="M720" s="357"/>
      <c r="N720" s="358">
        <f>SUM(N713:O719)</f>
        <v>345755727.47000003</v>
      </c>
      <c r="O720" s="359"/>
      <c r="P720" s="95">
        <f>SUM(P713:P719)</f>
        <v>0</v>
      </c>
    </row>
    <row r="721" spans="3:18" s="25" customFormat="1" x14ac:dyDescent="0.2">
      <c r="C721" s="87"/>
      <c r="D721" s="28"/>
      <c r="E721" s="28"/>
      <c r="F721" s="28"/>
      <c r="G721" s="28"/>
      <c r="H721" s="28"/>
      <c r="I721" s="28"/>
      <c r="J721" s="28"/>
      <c r="K721" s="7"/>
      <c r="L721" s="7"/>
      <c r="M721" s="93"/>
      <c r="N721" s="93"/>
      <c r="O721" s="93"/>
      <c r="P721" s="96"/>
    </row>
    <row r="722" spans="3:18" s="25" customFormat="1" x14ac:dyDescent="0.2">
      <c r="C722" s="87"/>
      <c r="D722" s="347" t="s">
        <v>297</v>
      </c>
      <c r="E722" s="348"/>
      <c r="F722" s="348"/>
      <c r="G722" s="348"/>
      <c r="H722" s="348"/>
      <c r="I722" s="348"/>
      <c r="J722" s="348"/>
      <c r="K722" s="349"/>
      <c r="L722" s="350">
        <v>0</v>
      </c>
      <c r="M722" s="351"/>
      <c r="N722" s="352">
        <v>234914991.31</v>
      </c>
      <c r="O722" s="351"/>
      <c r="P722" s="89">
        <v>0</v>
      </c>
    </row>
    <row r="723" spans="3:18" s="25" customFormat="1" x14ac:dyDescent="0.2">
      <c r="C723" s="87"/>
      <c r="D723" s="347" t="s">
        <v>298</v>
      </c>
      <c r="E723" s="348"/>
      <c r="F723" s="348"/>
      <c r="G723" s="348"/>
      <c r="H723" s="348"/>
      <c r="I723" s="348"/>
      <c r="J723" s="348"/>
      <c r="K723" s="349"/>
      <c r="L723" s="350">
        <v>0</v>
      </c>
      <c r="M723" s="351"/>
      <c r="N723" s="352">
        <v>102842735</v>
      </c>
      <c r="O723" s="351"/>
      <c r="P723" s="89">
        <v>0</v>
      </c>
    </row>
    <row r="724" spans="3:18" s="25" customFormat="1" x14ac:dyDescent="0.2">
      <c r="C724" s="87"/>
      <c r="D724" s="347" t="s">
        <v>299</v>
      </c>
      <c r="E724" s="348"/>
      <c r="F724" s="348"/>
      <c r="G724" s="348"/>
      <c r="H724" s="348"/>
      <c r="I724" s="348"/>
      <c r="J724" s="348"/>
      <c r="K724" s="349"/>
      <c r="L724" s="350">
        <v>0</v>
      </c>
      <c r="M724" s="351"/>
      <c r="N724" s="352">
        <v>22397532.879999999</v>
      </c>
      <c r="O724" s="351"/>
      <c r="P724" s="89">
        <v>0</v>
      </c>
    </row>
    <row r="725" spans="3:18" s="25" customFormat="1" x14ac:dyDescent="0.2">
      <c r="C725" s="87"/>
      <c r="D725" s="347" t="s">
        <v>300</v>
      </c>
      <c r="E725" s="348"/>
      <c r="F725" s="348"/>
      <c r="G725" s="348"/>
      <c r="H725" s="348"/>
      <c r="I725" s="348"/>
      <c r="J725" s="348"/>
      <c r="K725" s="349"/>
      <c r="L725" s="350">
        <v>0</v>
      </c>
      <c r="M725" s="351"/>
      <c r="N725" s="352">
        <v>4906553</v>
      </c>
      <c r="O725" s="351"/>
      <c r="P725" s="89">
        <v>0</v>
      </c>
    </row>
    <row r="726" spans="3:18" s="25" customFormat="1" x14ac:dyDescent="0.2">
      <c r="C726" s="87"/>
      <c r="D726" s="347" t="s">
        <v>301</v>
      </c>
      <c r="E726" s="348"/>
      <c r="F726" s="348"/>
      <c r="G726" s="348"/>
      <c r="H726" s="348"/>
      <c r="I726" s="348"/>
      <c r="J726" s="348"/>
      <c r="K726" s="349"/>
      <c r="L726" s="350">
        <v>0</v>
      </c>
      <c r="M726" s="351"/>
      <c r="N726" s="350">
        <v>0</v>
      </c>
      <c r="O726" s="351"/>
      <c r="P726" s="89">
        <v>0</v>
      </c>
    </row>
    <row r="727" spans="3:18" s="25" customFormat="1" x14ac:dyDescent="0.2">
      <c r="C727" s="87"/>
      <c r="D727" s="347" t="s">
        <v>302</v>
      </c>
      <c r="E727" s="348"/>
      <c r="F727" s="348"/>
      <c r="G727" s="348"/>
      <c r="H727" s="348"/>
      <c r="I727" s="348"/>
      <c r="J727" s="348"/>
      <c r="K727" s="349"/>
      <c r="L727" s="350">
        <v>0</v>
      </c>
      <c r="M727" s="351"/>
      <c r="N727" s="350">
        <v>0</v>
      </c>
      <c r="O727" s="351"/>
      <c r="P727" s="89">
        <v>0</v>
      </c>
    </row>
    <row r="728" spans="3:18" s="25" customFormat="1" ht="24" customHeight="1" x14ac:dyDescent="0.2">
      <c r="C728" s="87"/>
      <c r="D728" s="360" t="s">
        <v>303</v>
      </c>
      <c r="E728" s="361"/>
      <c r="F728" s="361"/>
      <c r="G728" s="361"/>
      <c r="H728" s="361"/>
      <c r="I728" s="361"/>
      <c r="J728" s="361"/>
      <c r="K728" s="362"/>
      <c r="L728" s="358">
        <f>SUM(L722:M727)</f>
        <v>0</v>
      </c>
      <c r="M728" s="359"/>
      <c r="N728" s="358">
        <f>SUM(N722:O727)</f>
        <v>365061812.19</v>
      </c>
      <c r="O728" s="359"/>
      <c r="P728" s="415">
        <f>SUM(P722:P727)</f>
        <v>0</v>
      </c>
    </row>
    <row r="729" spans="3:18" s="25" customFormat="1" x14ac:dyDescent="0.2">
      <c r="C729" s="87"/>
      <c r="D729" s="28"/>
      <c r="E729" s="28"/>
      <c r="F729" s="28"/>
      <c r="G729" s="28"/>
      <c r="H729" s="28"/>
      <c r="I729" s="28"/>
      <c r="J729" s="28"/>
      <c r="K729" s="7"/>
      <c r="L729" s="7"/>
      <c r="M729" s="93"/>
      <c r="N729" s="93"/>
      <c r="O729" s="93"/>
      <c r="P729" s="96"/>
    </row>
    <row r="730" spans="3:18" s="25" customFormat="1" x14ac:dyDescent="0.2">
      <c r="C730" s="87"/>
      <c r="D730" s="347" t="s">
        <v>304</v>
      </c>
      <c r="E730" s="348"/>
      <c r="F730" s="348"/>
      <c r="G730" s="348"/>
      <c r="H730" s="348"/>
      <c r="I730" s="348"/>
      <c r="J730" s="348"/>
      <c r="K730" s="349"/>
      <c r="L730" s="350">
        <v>0</v>
      </c>
      <c r="M730" s="351"/>
      <c r="N730" s="363">
        <v>0</v>
      </c>
      <c r="O730" s="364"/>
      <c r="P730" s="89">
        <v>0</v>
      </c>
    </row>
    <row r="731" spans="3:18" s="25" customFormat="1" x14ac:dyDescent="0.2">
      <c r="C731" s="87"/>
      <c r="D731" s="347" t="s">
        <v>305</v>
      </c>
      <c r="E731" s="348"/>
      <c r="F731" s="348"/>
      <c r="G731" s="348"/>
      <c r="H731" s="348"/>
      <c r="I731" s="348"/>
      <c r="J731" s="348"/>
      <c r="K731" s="349"/>
      <c r="L731" s="350">
        <v>0</v>
      </c>
      <c r="M731" s="351"/>
      <c r="N731" s="363">
        <v>0</v>
      </c>
      <c r="O731" s="364"/>
      <c r="P731" s="89">
        <v>0</v>
      </c>
    </row>
    <row r="732" spans="3:18" s="25" customFormat="1" x14ac:dyDescent="0.2">
      <c r="C732" s="87"/>
      <c r="D732" s="347" t="s">
        <v>306</v>
      </c>
      <c r="E732" s="348"/>
      <c r="F732" s="348"/>
      <c r="G732" s="348"/>
      <c r="H732" s="348"/>
      <c r="I732" s="348"/>
      <c r="J732" s="348"/>
      <c r="K732" s="349"/>
      <c r="L732" s="350">
        <v>0</v>
      </c>
      <c r="M732" s="351"/>
      <c r="N732" s="363">
        <v>0</v>
      </c>
      <c r="O732" s="364"/>
      <c r="P732" s="89">
        <v>0</v>
      </c>
    </row>
    <row r="733" spans="3:18" s="25" customFormat="1" x14ac:dyDescent="0.2">
      <c r="C733" s="87"/>
      <c r="D733" s="347" t="s">
        <v>307</v>
      </c>
      <c r="E733" s="348"/>
      <c r="F733" s="348"/>
      <c r="G733" s="348"/>
      <c r="H733" s="348"/>
      <c r="I733" s="348"/>
      <c r="J733" s="348"/>
      <c r="K733" s="349"/>
      <c r="L733" s="350">
        <v>0</v>
      </c>
      <c r="M733" s="351"/>
      <c r="N733" s="363">
        <v>0</v>
      </c>
      <c r="O733" s="364"/>
      <c r="P733" s="89">
        <v>0</v>
      </c>
    </row>
    <row r="734" spans="3:18" s="25" customFormat="1" x14ac:dyDescent="0.2">
      <c r="C734" s="87"/>
      <c r="D734" s="347" t="s">
        <v>308</v>
      </c>
      <c r="E734" s="348"/>
      <c r="F734" s="348"/>
      <c r="G734" s="348"/>
      <c r="H734" s="348"/>
      <c r="I734" s="348"/>
      <c r="J734" s="348"/>
      <c r="K734" s="349"/>
      <c r="L734" s="350">
        <v>0</v>
      </c>
      <c r="M734" s="351"/>
      <c r="N734" s="363">
        <v>0</v>
      </c>
      <c r="O734" s="364"/>
      <c r="P734" s="89">
        <v>0</v>
      </c>
    </row>
    <row r="735" spans="3:18" s="25" customFormat="1" x14ac:dyDescent="0.2">
      <c r="C735" s="87"/>
      <c r="D735" s="353" t="s">
        <v>312</v>
      </c>
      <c r="E735" s="354"/>
      <c r="F735" s="354"/>
      <c r="G735" s="354"/>
      <c r="H735" s="354"/>
      <c r="I735" s="354"/>
      <c r="J735" s="354"/>
      <c r="K735" s="355"/>
      <c r="L735" s="356">
        <f>SUM(L730:M734)</f>
        <v>0</v>
      </c>
      <c r="M735" s="357">
        <f>SUM(N730:O734)</f>
        <v>0</v>
      </c>
      <c r="N735" s="358">
        <f>SUM(N730:O734)</f>
        <v>0</v>
      </c>
      <c r="O735" s="359"/>
      <c r="P735" s="415">
        <f>SUM(P730:P734)</f>
        <v>0</v>
      </c>
      <c r="R735" s="128"/>
    </row>
    <row r="736" spans="3:18" s="25" customFormat="1" x14ac:dyDescent="0.2">
      <c r="C736" s="87"/>
      <c r="D736" s="92"/>
      <c r="E736" s="92"/>
      <c r="F736" s="92"/>
      <c r="G736" s="92"/>
      <c r="H736" s="92"/>
      <c r="I736" s="92"/>
      <c r="J736" s="92"/>
      <c r="K736" s="92"/>
      <c r="L736" s="92"/>
      <c r="M736" s="93"/>
      <c r="N736" s="93"/>
      <c r="O736" s="93"/>
      <c r="P736" s="94"/>
    </row>
    <row r="737" spans="2:19" ht="12" customHeight="1" x14ac:dyDescent="0.2">
      <c r="B737" s="21" t="s">
        <v>78</v>
      </c>
      <c r="C737" s="370" t="s">
        <v>79</v>
      </c>
      <c r="D737" s="370"/>
      <c r="E737" s="370"/>
      <c r="F737" s="370"/>
      <c r="G737" s="370"/>
      <c r="H737" s="370"/>
      <c r="I737" s="370"/>
      <c r="J737" s="370"/>
      <c r="K737" s="370"/>
      <c r="L737" s="370"/>
      <c r="M737" s="370"/>
      <c r="N737" s="370"/>
      <c r="O737" s="370"/>
      <c r="P737" s="370"/>
    </row>
    <row r="738" spans="2:19" ht="12" customHeight="1" x14ac:dyDescent="0.2">
      <c r="B738" s="21"/>
      <c r="C738" s="12"/>
    </row>
    <row r="739" spans="2:19" s="25" customFormat="1" ht="11.25" customHeight="1" x14ac:dyDescent="0.2">
      <c r="C739" s="369" t="s">
        <v>388</v>
      </c>
      <c r="D739" s="369"/>
      <c r="E739" s="369"/>
      <c r="F739" s="369"/>
      <c r="G739" s="369"/>
      <c r="H739" s="369"/>
      <c r="I739" s="369"/>
      <c r="J739" s="369"/>
      <c r="K739" s="369"/>
      <c r="L739" s="369"/>
      <c r="M739" s="369"/>
      <c r="N739" s="369"/>
      <c r="O739" s="369"/>
      <c r="P739" s="369"/>
    </row>
    <row r="740" spans="2:19" s="25" customFormat="1" ht="12" customHeight="1" x14ac:dyDescent="0.2">
      <c r="B740" s="7"/>
      <c r="C740" s="7"/>
      <c r="D740" s="7"/>
      <c r="E740" s="7"/>
      <c r="F740" s="7"/>
      <c r="G740" s="7"/>
      <c r="H740" s="7"/>
      <c r="I740" s="7"/>
      <c r="J740" s="7"/>
      <c r="K740" s="7"/>
      <c r="L740" s="7"/>
      <c r="M740" s="7"/>
      <c r="N740" s="7"/>
      <c r="O740" s="7"/>
      <c r="P740" s="7"/>
      <c r="Q740" s="7"/>
    </row>
    <row r="741" spans="2:19" ht="12" customHeight="1" x14ac:dyDescent="0.2">
      <c r="B741" s="21" t="s">
        <v>80</v>
      </c>
      <c r="C741" s="370" t="s">
        <v>81</v>
      </c>
      <c r="D741" s="370"/>
      <c r="E741" s="370"/>
      <c r="F741" s="370"/>
      <c r="G741" s="370"/>
      <c r="H741" s="370"/>
      <c r="I741" s="370"/>
      <c r="J741" s="370"/>
      <c r="K741" s="370"/>
      <c r="L741" s="370"/>
      <c r="M741" s="370"/>
      <c r="N741" s="370"/>
      <c r="O741" s="370"/>
      <c r="P741" s="370"/>
    </row>
    <row r="742" spans="2:19" ht="12" customHeight="1" x14ac:dyDescent="0.2">
      <c r="B742" s="21"/>
      <c r="C742" s="12"/>
    </row>
    <row r="743" spans="2:19" s="25" customFormat="1" ht="27" customHeight="1" x14ac:dyDescent="0.2">
      <c r="C743" s="289" t="s">
        <v>532</v>
      </c>
      <c r="D743" s="291"/>
      <c r="E743" s="291"/>
      <c r="F743" s="291"/>
      <c r="G743" s="291"/>
      <c r="H743" s="291"/>
      <c r="I743" s="291"/>
      <c r="J743" s="291"/>
      <c r="K743" s="291"/>
      <c r="L743" s="291"/>
      <c r="M743" s="291"/>
      <c r="N743" s="291"/>
      <c r="O743" s="291"/>
      <c r="P743" s="291"/>
    </row>
    <row r="744" spans="2:19" s="25" customFormat="1" ht="12" customHeight="1" x14ac:dyDescent="0.2">
      <c r="B744" s="7"/>
      <c r="C744" s="7"/>
      <c r="D744" s="7"/>
      <c r="E744" s="7"/>
      <c r="F744" s="7"/>
      <c r="G744" s="7"/>
      <c r="H744" s="7"/>
      <c r="I744" s="7"/>
      <c r="J744" s="7"/>
      <c r="K744" s="7"/>
      <c r="L744" s="7"/>
      <c r="M744" s="7"/>
      <c r="N744" s="7"/>
      <c r="O744" s="7"/>
      <c r="P744" s="7"/>
      <c r="Q744" s="7"/>
    </row>
    <row r="745" spans="2:19" ht="12" customHeight="1" x14ac:dyDescent="0.2">
      <c r="B745" s="21" t="s">
        <v>82</v>
      </c>
      <c r="C745" s="370" t="s">
        <v>83</v>
      </c>
      <c r="D745" s="370"/>
      <c r="E745" s="370"/>
      <c r="F745" s="370"/>
      <c r="G745" s="370"/>
      <c r="H745" s="370"/>
      <c r="I745" s="370"/>
      <c r="J745" s="370"/>
      <c r="K745" s="370"/>
      <c r="L745" s="370"/>
      <c r="M745" s="370"/>
      <c r="N745" s="370"/>
      <c r="O745" s="370"/>
      <c r="P745" s="370"/>
    </row>
    <row r="746" spans="2:19" ht="12" customHeight="1" x14ac:dyDescent="0.2">
      <c r="B746" s="21"/>
      <c r="C746" s="12"/>
    </row>
    <row r="747" spans="2:19" s="25" customFormat="1" ht="12" customHeight="1" x14ac:dyDescent="0.2">
      <c r="C747" s="279" t="s">
        <v>389</v>
      </c>
      <c r="D747" s="279"/>
      <c r="E747" s="279"/>
      <c r="F747" s="279"/>
      <c r="G747" s="279"/>
      <c r="H747" s="279"/>
      <c r="I747" s="279"/>
      <c r="J747" s="279"/>
      <c r="K747" s="279"/>
      <c r="L747" s="279"/>
      <c r="M747" s="279"/>
      <c r="N747" s="279"/>
      <c r="O747" s="279"/>
      <c r="P747" s="279"/>
    </row>
    <row r="748" spans="2:19" s="25" customFormat="1" ht="12" customHeight="1" x14ac:dyDescent="0.2">
      <c r="B748" s="7"/>
      <c r="C748" s="7"/>
      <c r="D748" s="7"/>
      <c r="E748" s="7"/>
      <c r="F748" s="7"/>
      <c r="G748" s="7"/>
      <c r="H748" s="7"/>
      <c r="I748" s="7"/>
      <c r="J748" s="7"/>
      <c r="K748" s="7"/>
      <c r="L748" s="7"/>
      <c r="M748" s="7"/>
      <c r="N748" s="7"/>
      <c r="O748" s="7"/>
      <c r="P748" s="7"/>
      <c r="Q748" s="7"/>
    </row>
    <row r="749" spans="2:19" ht="12" customHeight="1" x14ac:dyDescent="0.2">
      <c r="B749" s="21" t="s">
        <v>84</v>
      </c>
      <c r="C749" s="370" t="s">
        <v>85</v>
      </c>
      <c r="D749" s="370"/>
      <c r="E749" s="370"/>
      <c r="F749" s="370"/>
      <c r="G749" s="370"/>
      <c r="H749" s="370"/>
      <c r="I749" s="370"/>
      <c r="J749" s="370"/>
      <c r="K749" s="370"/>
      <c r="L749" s="370"/>
      <c r="M749" s="370"/>
      <c r="N749" s="370"/>
      <c r="O749" s="370"/>
      <c r="P749" s="370"/>
    </row>
    <row r="750" spans="2:19" ht="12" customHeight="1" x14ac:dyDescent="0.2">
      <c r="B750" s="21"/>
      <c r="C750" s="12"/>
    </row>
    <row r="751" spans="2:19" s="25" customFormat="1" ht="11.25" x14ac:dyDescent="0.2">
      <c r="C751" s="288" t="s">
        <v>386</v>
      </c>
      <c r="D751" s="288"/>
      <c r="E751" s="288"/>
      <c r="F751" s="288"/>
      <c r="G751" s="288"/>
      <c r="H751" s="288"/>
      <c r="I751" s="288"/>
      <c r="J751" s="288"/>
      <c r="K751" s="288"/>
      <c r="L751" s="288"/>
      <c r="M751" s="288"/>
      <c r="N751" s="288"/>
      <c r="O751" s="288"/>
      <c r="P751" s="288"/>
    </row>
    <row r="752" spans="2:19" s="25" customFormat="1" x14ac:dyDescent="0.2">
      <c r="B752" s="7"/>
      <c r="C752" s="7"/>
      <c r="D752" s="7"/>
      <c r="E752" s="7"/>
      <c r="F752" s="7"/>
      <c r="G752" s="7"/>
      <c r="H752" s="7"/>
      <c r="I752" s="7"/>
      <c r="J752" s="7"/>
      <c r="K752" s="7"/>
      <c r="L752" s="7"/>
      <c r="M752" s="7"/>
      <c r="N752" s="7"/>
      <c r="O752" s="7"/>
      <c r="P752" s="7"/>
      <c r="Q752" s="7"/>
      <c r="R752" s="7"/>
      <c r="S752" s="7"/>
    </row>
    <row r="753" spans="2:19" ht="12" customHeight="1" x14ac:dyDescent="0.2">
      <c r="B753" s="21" t="s">
        <v>86</v>
      </c>
      <c r="C753" s="370" t="s">
        <v>87</v>
      </c>
      <c r="D753" s="370"/>
      <c r="E753" s="370"/>
      <c r="F753" s="370"/>
      <c r="G753" s="370"/>
      <c r="H753" s="370"/>
      <c r="I753" s="370"/>
      <c r="J753" s="370"/>
      <c r="K753" s="370"/>
      <c r="L753" s="370"/>
      <c r="M753" s="370"/>
      <c r="N753" s="370"/>
      <c r="O753" s="370"/>
      <c r="P753" s="370"/>
    </row>
    <row r="754" spans="2:19" ht="12" customHeight="1" x14ac:dyDescent="0.2">
      <c r="B754" s="21"/>
      <c r="C754" s="12"/>
    </row>
    <row r="755" spans="2:19" s="25" customFormat="1" ht="27.75" customHeight="1" x14ac:dyDescent="0.2">
      <c r="C755" s="289" t="s">
        <v>531</v>
      </c>
      <c r="D755" s="289"/>
      <c r="E755" s="289"/>
      <c r="F755" s="289"/>
      <c r="G755" s="289"/>
      <c r="H755" s="289"/>
      <c r="I755" s="289"/>
      <c r="J755" s="289"/>
      <c r="K755" s="289"/>
      <c r="L755" s="289"/>
      <c r="M755" s="289"/>
      <c r="N755" s="289"/>
      <c r="O755" s="289"/>
      <c r="P755" s="289"/>
    </row>
    <row r="756" spans="2:19" s="25" customFormat="1" x14ac:dyDescent="0.2">
      <c r="B756" s="7"/>
      <c r="C756" s="7"/>
      <c r="D756" s="7"/>
      <c r="E756" s="7"/>
      <c r="F756" s="7"/>
      <c r="G756" s="7"/>
      <c r="H756" s="7"/>
      <c r="I756" s="7"/>
      <c r="J756" s="7"/>
      <c r="K756" s="7"/>
      <c r="L756" s="7"/>
      <c r="M756" s="7"/>
      <c r="N756" s="7"/>
      <c r="O756" s="7"/>
      <c r="P756" s="7"/>
      <c r="Q756" s="7"/>
    </row>
    <row r="757" spans="2:19" ht="12" customHeight="1" x14ac:dyDescent="0.2">
      <c r="B757" s="21" t="s">
        <v>88</v>
      </c>
      <c r="C757" s="370" t="s">
        <v>89</v>
      </c>
      <c r="D757" s="370"/>
      <c r="E757" s="370"/>
      <c r="F757" s="370"/>
      <c r="G757" s="370"/>
      <c r="H757" s="370"/>
      <c r="I757" s="370"/>
      <c r="J757" s="370"/>
      <c r="K757" s="370"/>
      <c r="L757" s="370"/>
      <c r="M757" s="370"/>
      <c r="N757" s="370"/>
      <c r="O757" s="370"/>
      <c r="P757" s="370"/>
    </row>
    <row r="758" spans="2:19" ht="12" customHeight="1" x14ac:dyDescent="0.2">
      <c r="B758" s="21"/>
      <c r="C758" s="12"/>
    </row>
    <row r="759" spans="2:19" s="25" customFormat="1" ht="11.25" x14ac:dyDescent="0.2">
      <c r="C759" s="289" t="s">
        <v>390</v>
      </c>
      <c r="D759" s="289"/>
      <c r="E759" s="289"/>
      <c r="F759" s="289"/>
      <c r="G759" s="289"/>
      <c r="H759" s="289"/>
      <c r="I759" s="289"/>
      <c r="J759" s="289"/>
      <c r="K759" s="289"/>
      <c r="L759" s="289"/>
      <c r="M759" s="289"/>
      <c r="N759" s="289"/>
      <c r="O759" s="289"/>
      <c r="P759" s="289"/>
    </row>
    <row r="760" spans="2:19" s="25" customFormat="1" x14ac:dyDescent="0.2">
      <c r="B760" s="7"/>
      <c r="C760" s="7"/>
      <c r="D760" s="7"/>
      <c r="E760" s="7"/>
      <c r="F760" s="7"/>
      <c r="G760" s="7"/>
      <c r="H760" s="7"/>
      <c r="I760" s="7"/>
      <c r="J760" s="7"/>
      <c r="K760" s="7"/>
      <c r="L760" s="7"/>
      <c r="M760" s="7"/>
      <c r="N760" s="7"/>
      <c r="O760" s="7"/>
      <c r="P760" s="7"/>
      <c r="Q760" s="7"/>
      <c r="R760" s="7"/>
      <c r="S760" s="7"/>
    </row>
    <row r="761" spans="2:19" ht="12" customHeight="1" x14ac:dyDescent="0.2">
      <c r="B761" s="21" t="s">
        <v>90</v>
      </c>
      <c r="C761" s="370" t="s">
        <v>91</v>
      </c>
      <c r="D761" s="370"/>
      <c r="E761" s="370"/>
      <c r="F761" s="370"/>
      <c r="G761" s="370"/>
      <c r="H761" s="370"/>
      <c r="I761" s="370"/>
      <c r="J761" s="370"/>
      <c r="K761" s="370"/>
      <c r="L761" s="370"/>
      <c r="M761" s="370"/>
      <c r="N761" s="370"/>
      <c r="O761" s="370"/>
    </row>
    <row r="762" spans="2:19" ht="12" customHeight="1" x14ac:dyDescent="0.2">
      <c r="B762" s="21"/>
      <c r="C762" s="12"/>
    </row>
    <row r="763" spans="2:19" ht="12" customHeight="1" x14ac:dyDescent="0.2">
      <c r="C763" s="7" t="s">
        <v>227</v>
      </c>
    </row>
    <row r="765" spans="2:19" ht="12" customHeight="1" x14ac:dyDescent="0.2">
      <c r="C765" s="368" t="s">
        <v>391</v>
      </c>
      <c r="D765" s="368"/>
      <c r="E765" s="368"/>
      <c r="F765" s="368"/>
      <c r="G765" s="368"/>
      <c r="H765" s="368"/>
      <c r="I765" s="368"/>
      <c r="J765" s="368"/>
      <c r="K765" s="368"/>
      <c r="L765" s="368"/>
      <c r="M765" s="368"/>
      <c r="N765" s="368"/>
      <c r="O765" s="368"/>
    </row>
  </sheetData>
  <mergeCells count="947">
    <mergeCell ref="K547:L547"/>
    <mergeCell ref="K548:L548"/>
    <mergeCell ref="K549:L549"/>
    <mergeCell ref="K550:L550"/>
    <mergeCell ref="C97:O97"/>
    <mergeCell ref="E505:G505"/>
    <mergeCell ref="I505:J505"/>
    <mergeCell ref="K505:L505"/>
    <mergeCell ref="E516:G516"/>
    <mergeCell ref="I516:J516"/>
    <mergeCell ref="K516:L516"/>
    <mergeCell ref="E527:G527"/>
    <mergeCell ref="I527:J527"/>
    <mergeCell ref="K527:L527"/>
    <mergeCell ref="E329:H329"/>
    <mergeCell ref="I329:K329"/>
    <mergeCell ref="L329:N329"/>
    <mergeCell ref="E330:H330"/>
    <mergeCell ref="I330:K330"/>
    <mergeCell ref="L330:N330"/>
    <mergeCell ref="E334:H334"/>
    <mergeCell ref="I334:K334"/>
    <mergeCell ref="L334:N334"/>
    <mergeCell ref="E337:H337"/>
    <mergeCell ref="I337:K337"/>
    <mergeCell ref="L337:N337"/>
    <mergeCell ref="E335:H335"/>
    <mergeCell ref="I335:K335"/>
    <mergeCell ref="L335:N335"/>
    <mergeCell ref="E336:H336"/>
    <mergeCell ref="I336:K336"/>
    <mergeCell ref="L336:N336"/>
    <mergeCell ref="E322:H322"/>
    <mergeCell ref="I322:K322"/>
    <mergeCell ref="L322:N322"/>
    <mergeCell ref="E328:H328"/>
    <mergeCell ref="I328:K328"/>
    <mergeCell ref="L328:N328"/>
    <mergeCell ref="E323:H323"/>
    <mergeCell ref="I323:K323"/>
    <mergeCell ref="L323:N323"/>
    <mergeCell ref="E324:H324"/>
    <mergeCell ref="I324:K324"/>
    <mergeCell ref="L324:N324"/>
    <mergeCell ref="E325:H325"/>
    <mergeCell ref="I325:K325"/>
    <mergeCell ref="L325:N325"/>
    <mergeCell ref="E326:H326"/>
    <mergeCell ref="I326:K326"/>
    <mergeCell ref="L326:N326"/>
    <mergeCell ref="E327:H327"/>
    <mergeCell ref="I327:K327"/>
    <mergeCell ref="L327:N327"/>
    <mergeCell ref="E315:H315"/>
    <mergeCell ref="I315:K315"/>
    <mergeCell ref="L315:N315"/>
    <mergeCell ref="E316:H316"/>
    <mergeCell ref="I316:K316"/>
    <mergeCell ref="L316:N316"/>
    <mergeCell ref="E319:J319"/>
    <mergeCell ref="E321:H321"/>
    <mergeCell ref="I321:K321"/>
    <mergeCell ref="L321:N321"/>
    <mergeCell ref="E312:H312"/>
    <mergeCell ref="I312:K312"/>
    <mergeCell ref="L312:N312"/>
    <mergeCell ref="E313:H313"/>
    <mergeCell ref="I313:K313"/>
    <mergeCell ref="L313:N313"/>
    <mergeCell ref="E314:H314"/>
    <mergeCell ref="I314:K314"/>
    <mergeCell ref="L314:N314"/>
    <mergeCell ref="C125:P125"/>
    <mergeCell ref="C126:F126"/>
    <mergeCell ref="C175:P175"/>
    <mergeCell ref="C306:P306"/>
    <mergeCell ref="E308:J308"/>
    <mergeCell ref="E310:H310"/>
    <mergeCell ref="I310:K310"/>
    <mergeCell ref="L310:N310"/>
    <mergeCell ref="E311:H311"/>
    <mergeCell ref="I311:K311"/>
    <mergeCell ref="L311:N311"/>
    <mergeCell ref="D246:L246"/>
    <mergeCell ref="M246:O246"/>
    <mergeCell ref="D247:L247"/>
    <mergeCell ref="M247:O247"/>
    <mergeCell ref="D248:L248"/>
    <mergeCell ref="M248:O248"/>
    <mergeCell ref="D249:L249"/>
    <mergeCell ref="M249:O249"/>
    <mergeCell ref="D256:L256"/>
    <mergeCell ref="M256:O256"/>
    <mergeCell ref="D241:L241"/>
    <mergeCell ref="M241:O241"/>
    <mergeCell ref="D242:L242"/>
    <mergeCell ref="C20:P20"/>
    <mergeCell ref="C87:P87"/>
    <mergeCell ref="C99:P99"/>
    <mergeCell ref="C110:P110"/>
    <mergeCell ref="C111:G111"/>
    <mergeCell ref="H111:J111"/>
    <mergeCell ref="C117:G117"/>
    <mergeCell ref="D673:P673"/>
    <mergeCell ref="C677:P677"/>
    <mergeCell ref="D645:P645"/>
    <mergeCell ref="D647:P647"/>
    <mergeCell ref="D649:P649"/>
    <mergeCell ref="D653:P653"/>
    <mergeCell ref="D654:P654"/>
    <mergeCell ref="E620:P620"/>
    <mergeCell ref="E621:P621"/>
    <mergeCell ref="E623:P623"/>
    <mergeCell ref="E624:P624"/>
    <mergeCell ref="E626:P626"/>
    <mergeCell ref="E627:P627"/>
    <mergeCell ref="E630:P630"/>
    <mergeCell ref="E629:P629"/>
    <mergeCell ref="D635:P635"/>
    <mergeCell ref="E608:P608"/>
    <mergeCell ref="C765:O765"/>
    <mergeCell ref="D565:P565"/>
    <mergeCell ref="C739:P739"/>
    <mergeCell ref="C747:P747"/>
    <mergeCell ref="C737:P737"/>
    <mergeCell ref="C741:P741"/>
    <mergeCell ref="C745:P745"/>
    <mergeCell ref="C749:P749"/>
    <mergeCell ref="C753:P753"/>
    <mergeCell ref="C757:P757"/>
    <mergeCell ref="C761:O761"/>
    <mergeCell ref="D655:P655"/>
    <mergeCell ref="D656:P656"/>
    <mergeCell ref="D657:P657"/>
    <mergeCell ref="D661:P661"/>
    <mergeCell ref="D663:P663"/>
    <mergeCell ref="D665:P665"/>
    <mergeCell ref="D667:P667"/>
    <mergeCell ref="D669:P669"/>
    <mergeCell ref="D671:P671"/>
    <mergeCell ref="D637:P637"/>
    <mergeCell ref="D639:P639"/>
    <mergeCell ref="D641:P641"/>
    <mergeCell ref="D643:P643"/>
    <mergeCell ref="E609:P609"/>
    <mergeCell ref="E605:P605"/>
    <mergeCell ref="E611:P611"/>
    <mergeCell ref="E612:P612"/>
    <mergeCell ref="E614:P614"/>
    <mergeCell ref="E615:P615"/>
    <mergeCell ref="E617:P617"/>
    <mergeCell ref="E618:P618"/>
    <mergeCell ref="D590:P590"/>
    <mergeCell ref="D593:P593"/>
    <mergeCell ref="D595:P595"/>
    <mergeCell ref="D597:P597"/>
    <mergeCell ref="E598:P598"/>
    <mergeCell ref="E599:P600"/>
    <mergeCell ref="E602:P602"/>
    <mergeCell ref="E603:P603"/>
    <mergeCell ref="E606:P606"/>
    <mergeCell ref="D580:P580"/>
    <mergeCell ref="D581:P581"/>
    <mergeCell ref="D583:P583"/>
    <mergeCell ref="D584:P584"/>
    <mergeCell ref="D585:P585"/>
    <mergeCell ref="D586:P586"/>
    <mergeCell ref="D587:P587"/>
    <mergeCell ref="D588:P588"/>
    <mergeCell ref="D589:P589"/>
    <mergeCell ref="D566:P566"/>
    <mergeCell ref="D567:P567"/>
    <mergeCell ref="D569:P569"/>
    <mergeCell ref="D570:P570"/>
    <mergeCell ref="D574:P574"/>
    <mergeCell ref="D575:P575"/>
    <mergeCell ref="D577:P577"/>
    <mergeCell ref="D578:P578"/>
    <mergeCell ref="D579:P579"/>
    <mergeCell ref="D571:P571"/>
    <mergeCell ref="D733:K733"/>
    <mergeCell ref="L733:M733"/>
    <mergeCell ref="N733:O733"/>
    <mergeCell ref="D734:K734"/>
    <mergeCell ref="L734:M734"/>
    <mergeCell ref="N734:O734"/>
    <mergeCell ref="D735:K735"/>
    <mergeCell ref="L735:M735"/>
    <mergeCell ref="N735:O735"/>
    <mergeCell ref="D730:K730"/>
    <mergeCell ref="L730:M730"/>
    <mergeCell ref="N730:O730"/>
    <mergeCell ref="D731:K731"/>
    <mergeCell ref="L731:M731"/>
    <mergeCell ref="N731:O731"/>
    <mergeCell ref="D732:K732"/>
    <mergeCell ref="L732:M732"/>
    <mergeCell ref="N732:O732"/>
    <mergeCell ref="D726:K726"/>
    <mergeCell ref="L726:M726"/>
    <mergeCell ref="N726:O726"/>
    <mergeCell ref="D727:K727"/>
    <mergeCell ref="L727:M727"/>
    <mergeCell ref="N727:O727"/>
    <mergeCell ref="D728:K728"/>
    <mergeCell ref="L728:M728"/>
    <mergeCell ref="N728:O728"/>
    <mergeCell ref="D723:K723"/>
    <mergeCell ref="L723:M723"/>
    <mergeCell ref="N723:O723"/>
    <mergeCell ref="D724:K724"/>
    <mergeCell ref="L724:M724"/>
    <mergeCell ref="N724:O724"/>
    <mergeCell ref="D725:K725"/>
    <mergeCell ref="L725:M725"/>
    <mergeCell ref="N725:O725"/>
    <mergeCell ref="D719:K719"/>
    <mergeCell ref="L719:M719"/>
    <mergeCell ref="N719:O719"/>
    <mergeCell ref="D720:K720"/>
    <mergeCell ref="L720:M720"/>
    <mergeCell ref="N720:O720"/>
    <mergeCell ref="D722:K722"/>
    <mergeCell ref="L722:M722"/>
    <mergeCell ref="N722:O722"/>
    <mergeCell ref="D716:K716"/>
    <mergeCell ref="L716:M716"/>
    <mergeCell ref="N716:O716"/>
    <mergeCell ref="D717:K717"/>
    <mergeCell ref="L717:M717"/>
    <mergeCell ref="N717:O717"/>
    <mergeCell ref="D718:K718"/>
    <mergeCell ref="L718:M718"/>
    <mergeCell ref="N718:O718"/>
    <mergeCell ref="D713:K713"/>
    <mergeCell ref="L713:M713"/>
    <mergeCell ref="N713:O713"/>
    <mergeCell ref="D714:K714"/>
    <mergeCell ref="L714:M714"/>
    <mergeCell ref="N714:O714"/>
    <mergeCell ref="D715:K715"/>
    <mergeCell ref="L715:M715"/>
    <mergeCell ref="N715:O715"/>
    <mergeCell ref="D705:L705"/>
    <mergeCell ref="M705:O705"/>
    <mergeCell ref="D706:L706"/>
    <mergeCell ref="M706:O706"/>
    <mergeCell ref="D708:L708"/>
    <mergeCell ref="M708:O708"/>
    <mergeCell ref="D712:K712"/>
    <mergeCell ref="L712:M712"/>
    <mergeCell ref="N712:O712"/>
    <mergeCell ref="D699:L699"/>
    <mergeCell ref="M699:O699"/>
    <mergeCell ref="D701:L701"/>
    <mergeCell ref="M701:O701"/>
    <mergeCell ref="D702:L702"/>
    <mergeCell ref="M702:O702"/>
    <mergeCell ref="D703:L703"/>
    <mergeCell ref="M703:O703"/>
    <mergeCell ref="D704:L704"/>
    <mergeCell ref="M704:O704"/>
    <mergeCell ref="D694:L694"/>
    <mergeCell ref="M694:O694"/>
    <mergeCell ref="D695:L695"/>
    <mergeCell ref="M695:O695"/>
    <mergeCell ref="D696:L696"/>
    <mergeCell ref="M696:O696"/>
    <mergeCell ref="D697:L697"/>
    <mergeCell ref="M697:O697"/>
    <mergeCell ref="D698:L698"/>
    <mergeCell ref="M698:O698"/>
    <mergeCell ref="D688:L688"/>
    <mergeCell ref="M688:O688"/>
    <mergeCell ref="D689:L689"/>
    <mergeCell ref="M689:O689"/>
    <mergeCell ref="D690:L690"/>
    <mergeCell ref="M690:O690"/>
    <mergeCell ref="D691:L691"/>
    <mergeCell ref="M691:O691"/>
    <mergeCell ref="D693:L693"/>
    <mergeCell ref="M693:O693"/>
    <mergeCell ref="E447:K447"/>
    <mergeCell ref="L447:N447"/>
    <mergeCell ref="E448:K448"/>
    <mergeCell ref="L448:N448"/>
    <mergeCell ref="E449:K449"/>
    <mergeCell ref="L449:N449"/>
    <mergeCell ref="E450:K450"/>
    <mergeCell ref="L450:N450"/>
    <mergeCell ref="E451:K451"/>
    <mergeCell ref="L451:N451"/>
    <mergeCell ref="E438:K438"/>
    <mergeCell ref="L438:N438"/>
    <mergeCell ref="E439:K439"/>
    <mergeCell ref="L439:N439"/>
    <mergeCell ref="E444:K444"/>
    <mergeCell ref="L444:N444"/>
    <mergeCell ref="E445:K445"/>
    <mergeCell ref="L445:N445"/>
    <mergeCell ref="E446:K446"/>
    <mergeCell ref="L446:N446"/>
    <mergeCell ref="E400:L400"/>
    <mergeCell ref="D402:L402"/>
    <mergeCell ref="E434:K434"/>
    <mergeCell ref="L434:N434"/>
    <mergeCell ref="E435:K435"/>
    <mergeCell ref="L435:N435"/>
    <mergeCell ref="E436:K436"/>
    <mergeCell ref="L436:N436"/>
    <mergeCell ref="E437:K437"/>
    <mergeCell ref="L437:N437"/>
    <mergeCell ref="E428:K428"/>
    <mergeCell ref="L428:N428"/>
    <mergeCell ref="E425:K425"/>
    <mergeCell ref="L425:N425"/>
    <mergeCell ref="E426:K426"/>
    <mergeCell ref="L426:N426"/>
    <mergeCell ref="E427:K427"/>
    <mergeCell ref="L427:N427"/>
    <mergeCell ref="E390:L390"/>
    <mergeCell ref="E391:L391"/>
    <mergeCell ref="D393:L393"/>
    <mergeCell ref="E394:L394"/>
    <mergeCell ref="E395:L395"/>
    <mergeCell ref="E396:L396"/>
    <mergeCell ref="E397:L397"/>
    <mergeCell ref="E398:L398"/>
    <mergeCell ref="E399:L399"/>
    <mergeCell ref="E381:L381"/>
    <mergeCell ref="E382:L382"/>
    <mergeCell ref="E383:L383"/>
    <mergeCell ref="E384:L384"/>
    <mergeCell ref="E385:L385"/>
    <mergeCell ref="E386:L386"/>
    <mergeCell ref="E387:L387"/>
    <mergeCell ref="E388:L388"/>
    <mergeCell ref="E389:L389"/>
    <mergeCell ref="E372:L372"/>
    <mergeCell ref="E373:L373"/>
    <mergeCell ref="E374:L374"/>
    <mergeCell ref="E375:L375"/>
    <mergeCell ref="E376:L376"/>
    <mergeCell ref="E377:L377"/>
    <mergeCell ref="E378:L378"/>
    <mergeCell ref="E379:L379"/>
    <mergeCell ref="E380:L380"/>
    <mergeCell ref="D358:L358"/>
    <mergeCell ref="E359:L359"/>
    <mergeCell ref="E360:L360"/>
    <mergeCell ref="E361:L361"/>
    <mergeCell ref="D363:L363"/>
    <mergeCell ref="D366:N366"/>
    <mergeCell ref="D368:L368"/>
    <mergeCell ref="D370:L370"/>
    <mergeCell ref="E371:L371"/>
    <mergeCell ref="D345:N345"/>
    <mergeCell ref="D348:L348"/>
    <mergeCell ref="D350:L350"/>
    <mergeCell ref="E351:L351"/>
    <mergeCell ref="E352:L352"/>
    <mergeCell ref="E353:L353"/>
    <mergeCell ref="E354:L354"/>
    <mergeCell ref="E355:L355"/>
    <mergeCell ref="E356:L356"/>
    <mergeCell ref="M242:O242"/>
    <mergeCell ref="D243:L243"/>
    <mergeCell ref="M243:O243"/>
    <mergeCell ref="D244:L244"/>
    <mergeCell ref="M244:O244"/>
    <mergeCell ref="D245:L245"/>
    <mergeCell ref="M245:O245"/>
    <mergeCell ref="D203:L203"/>
    <mergeCell ref="M203:O203"/>
    <mergeCell ref="D204:L204"/>
    <mergeCell ref="M204:O204"/>
    <mergeCell ref="C215:P216"/>
    <mergeCell ref="C210:P211"/>
    <mergeCell ref="D205:L205"/>
    <mergeCell ref="M205:O205"/>
    <mergeCell ref="C238:P239"/>
    <mergeCell ref="M171:O171"/>
    <mergeCell ref="E187:H187"/>
    <mergeCell ref="I187:K187"/>
    <mergeCell ref="L187:N187"/>
    <mergeCell ref="E188:H188"/>
    <mergeCell ref="I188:K188"/>
    <mergeCell ref="L188:N188"/>
    <mergeCell ref="D197:L197"/>
    <mergeCell ref="D201:L201"/>
    <mergeCell ref="M201:O201"/>
    <mergeCell ref="D199:L199"/>
    <mergeCell ref="M199:O199"/>
    <mergeCell ref="D200:L200"/>
    <mergeCell ref="M200:O200"/>
    <mergeCell ref="E189:H189"/>
    <mergeCell ref="I189:K189"/>
    <mergeCell ref="L189:N189"/>
    <mergeCell ref="E190:H190"/>
    <mergeCell ref="I190:K190"/>
    <mergeCell ref="L190:N190"/>
    <mergeCell ref="D196:L196"/>
    <mergeCell ref="M196:O196"/>
    <mergeCell ref="C179:P179"/>
    <mergeCell ref="C183:P185"/>
    <mergeCell ref="D154:I154"/>
    <mergeCell ref="J154:L154"/>
    <mergeCell ref="M154:O154"/>
    <mergeCell ref="D155:I155"/>
    <mergeCell ref="J155:L155"/>
    <mergeCell ref="M155:O155"/>
    <mergeCell ref="D160:I160"/>
    <mergeCell ref="J160:L160"/>
    <mergeCell ref="M160:O160"/>
    <mergeCell ref="D159:I159"/>
    <mergeCell ref="J159:L159"/>
    <mergeCell ref="M159:O159"/>
    <mergeCell ref="D156:I156"/>
    <mergeCell ref="J156:L156"/>
    <mergeCell ref="M156:O156"/>
    <mergeCell ref="D157:I157"/>
    <mergeCell ref="J157:L157"/>
    <mergeCell ref="M157:O157"/>
    <mergeCell ref="D158:I158"/>
    <mergeCell ref="J158:L158"/>
    <mergeCell ref="M158:O158"/>
    <mergeCell ref="D150:I150"/>
    <mergeCell ref="J150:L150"/>
    <mergeCell ref="M150:O150"/>
    <mergeCell ref="D152:I152"/>
    <mergeCell ref="J152:L152"/>
    <mergeCell ref="M152:O152"/>
    <mergeCell ref="K137:M137"/>
    <mergeCell ref="N137:P137"/>
    <mergeCell ref="C138:J138"/>
    <mergeCell ref="K138:M138"/>
    <mergeCell ref="N138:P138"/>
    <mergeCell ref="C139:J139"/>
    <mergeCell ref="K139:M139"/>
    <mergeCell ref="N139:P139"/>
    <mergeCell ref="D149:I149"/>
    <mergeCell ref="J149:L149"/>
    <mergeCell ref="M149:O149"/>
    <mergeCell ref="D151:I151"/>
    <mergeCell ref="J151:L151"/>
    <mergeCell ref="M151:O151"/>
    <mergeCell ref="E301:H301"/>
    <mergeCell ref="E300:H300"/>
    <mergeCell ref="E299:H299"/>
    <mergeCell ref="E272:K272"/>
    <mergeCell ref="L272:N272"/>
    <mergeCell ref="E275:K275"/>
    <mergeCell ref="C220:P220"/>
    <mergeCell ref="D230:L230"/>
    <mergeCell ref="M230:O230"/>
    <mergeCell ref="D231:L231"/>
    <mergeCell ref="M231:O231"/>
    <mergeCell ref="D232:L232"/>
    <mergeCell ref="M232:O232"/>
    <mergeCell ref="L276:N276"/>
    <mergeCell ref="E273:K273"/>
    <mergeCell ref="L273:N273"/>
    <mergeCell ref="D261:L261"/>
    <mergeCell ref="M261:O261"/>
    <mergeCell ref="C267:P269"/>
    <mergeCell ref="D258:L258"/>
    <mergeCell ref="M258:O258"/>
    <mergeCell ref="D259:L259"/>
    <mergeCell ref="M259:O259"/>
    <mergeCell ref="C224:P224"/>
    <mergeCell ref="L300:N300"/>
    <mergeCell ref="L299:N299"/>
    <mergeCell ref="E274:K274"/>
    <mergeCell ref="L274:N274"/>
    <mergeCell ref="L275:N275"/>
    <mergeCell ref="E276:K276"/>
    <mergeCell ref="D206:L206"/>
    <mergeCell ref="M206:O206"/>
    <mergeCell ref="D170:I170"/>
    <mergeCell ref="J170:L170"/>
    <mergeCell ref="M170:O170"/>
    <mergeCell ref="D171:I171"/>
    <mergeCell ref="J171:L171"/>
    <mergeCell ref="M197:O197"/>
    <mergeCell ref="D198:L198"/>
    <mergeCell ref="M198:O198"/>
    <mergeCell ref="D202:L202"/>
    <mergeCell ref="M202:O202"/>
    <mergeCell ref="D260:L260"/>
    <mergeCell ref="M260:O260"/>
    <mergeCell ref="D262:L262"/>
    <mergeCell ref="M262:O262"/>
    <mergeCell ref="I300:K300"/>
    <mergeCell ref="I299:K299"/>
    <mergeCell ref="D161:I161"/>
    <mergeCell ref="J161:L161"/>
    <mergeCell ref="M161:O161"/>
    <mergeCell ref="D163:I163"/>
    <mergeCell ref="J163:L163"/>
    <mergeCell ref="M163:O163"/>
    <mergeCell ref="D164:I164"/>
    <mergeCell ref="J164:L164"/>
    <mergeCell ref="M164:O164"/>
    <mergeCell ref="D162:I162"/>
    <mergeCell ref="J162:L162"/>
    <mergeCell ref="M162:O162"/>
    <mergeCell ref="D153:I153"/>
    <mergeCell ref="J153:L153"/>
    <mergeCell ref="M153:O153"/>
    <mergeCell ref="D147:I147"/>
    <mergeCell ref="J147:L147"/>
    <mergeCell ref="M147:O147"/>
    <mergeCell ref="C115:P116"/>
    <mergeCell ref="C121:P121"/>
    <mergeCell ref="D148:I148"/>
    <mergeCell ref="J148:L148"/>
    <mergeCell ref="M148:O148"/>
    <mergeCell ref="C141:J141"/>
    <mergeCell ref="K141:M141"/>
    <mergeCell ref="N141:P141"/>
    <mergeCell ref="N135:P135"/>
    <mergeCell ref="N136:P136"/>
    <mergeCell ref="N140:P140"/>
    <mergeCell ref="K135:M135"/>
    <mergeCell ref="K136:M136"/>
    <mergeCell ref="K140:M140"/>
    <mergeCell ref="C137:J137"/>
    <mergeCell ref="C135:J135"/>
    <mergeCell ref="C136:J136"/>
    <mergeCell ref="C140:J140"/>
    <mergeCell ref="C94:I94"/>
    <mergeCell ref="J94:L94"/>
    <mergeCell ref="M94:O94"/>
    <mergeCell ref="C89:I89"/>
    <mergeCell ref="C90:I90"/>
    <mergeCell ref="K35:M35"/>
    <mergeCell ref="F50:J50"/>
    <mergeCell ref="K50:M50"/>
    <mergeCell ref="F103:G103"/>
    <mergeCell ref="H103:J103"/>
    <mergeCell ref="K103:M103"/>
    <mergeCell ref="F72:J72"/>
    <mergeCell ref="K72:M72"/>
    <mergeCell ref="K43:M43"/>
    <mergeCell ref="K49:M49"/>
    <mergeCell ref="F104:G104"/>
    <mergeCell ref="H104:J104"/>
    <mergeCell ref="K104:M104"/>
    <mergeCell ref="F44:J44"/>
    <mergeCell ref="K44:M44"/>
    <mergeCell ref="K69:M69"/>
    <mergeCell ref="F70:J70"/>
    <mergeCell ref="K70:M70"/>
    <mergeCell ref="F80:J80"/>
    <mergeCell ref="K81:M81"/>
    <mergeCell ref="F83:J83"/>
    <mergeCell ref="K83:M83"/>
    <mergeCell ref="F69:J69"/>
    <mergeCell ref="F71:J71"/>
    <mergeCell ref="K71:M71"/>
    <mergeCell ref="J26:L26"/>
    <mergeCell ref="M26:O26"/>
    <mergeCell ref="D28:I28"/>
    <mergeCell ref="J28:L28"/>
    <mergeCell ref="K63:M63"/>
    <mergeCell ref="F39:J39"/>
    <mergeCell ref="K39:M39"/>
    <mergeCell ref="F40:J40"/>
    <mergeCell ref="F41:J41"/>
    <mergeCell ref="K41:M41"/>
    <mergeCell ref="F42:J42"/>
    <mergeCell ref="K42:M42"/>
    <mergeCell ref="F43:J43"/>
    <mergeCell ref="M28:O28"/>
    <mergeCell ref="K57:M57"/>
    <mergeCell ref="F58:J58"/>
    <mergeCell ref="K58:M58"/>
    <mergeCell ref="F61:J61"/>
    <mergeCell ref="K61:M61"/>
    <mergeCell ref="F53:J53"/>
    <mergeCell ref="K53:M53"/>
    <mergeCell ref="F59:J59"/>
    <mergeCell ref="K59:M59"/>
    <mergeCell ref="J22:L22"/>
    <mergeCell ref="M22:O22"/>
    <mergeCell ref="D24:I24"/>
    <mergeCell ref="J24:L24"/>
    <mergeCell ref="M24:O24"/>
    <mergeCell ref="D25:I25"/>
    <mergeCell ref="D26:I26"/>
    <mergeCell ref="K106:M106"/>
    <mergeCell ref="F51:J51"/>
    <mergeCell ref="K51:M51"/>
    <mergeCell ref="F52:J52"/>
    <mergeCell ref="K52:M52"/>
    <mergeCell ref="F54:J54"/>
    <mergeCell ref="K54:M54"/>
    <mergeCell ref="F62:J62"/>
    <mergeCell ref="K62:M62"/>
    <mergeCell ref="F55:J55"/>
    <mergeCell ref="K55:M55"/>
    <mergeCell ref="F56:J56"/>
    <mergeCell ref="K56:M56"/>
    <mergeCell ref="F57:J57"/>
    <mergeCell ref="C67:P67"/>
    <mergeCell ref="A1:P1"/>
    <mergeCell ref="J25:L25"/>
    <mergeCell ref="M25:O25"/>
    <mergeCell ref="D23:I23"/>
    <mergeCell ref="J23:L23"/>
    <mergeCell ref="M23:O23"/>
    <mergeCell ref="B3:P7"/>
    <mergeCell ref="A13:P13"/>
    <mergeCell ref="K40:M40"/>
    <mergeCell ref="F34:J34"/>
    <mergeCell ref="K34:M34"/>
    <mergeCell ref="F35:J35"/>
    <mergeCell ref="J27:L27"/>
    <mergeCell ref="M27:O27"/>
    <mergeCell ref="F36:J36"/>
    <mergeCell ref="K36:M36"/>
    <mergeCell ref="F37:J37"/>
    <mergeCell ref="K37:M37"/>
    <mergeCell ref="F38:J38"/>
    <mergeCell ref="K38:M38"/>
    <mergeCell ref="D22:I22"/>
    <mergeCell ref="L298:N298"/>
    <mergeCell ref="D27:I27"/>
    <mergeCell ref="D254:L254"/>
    <mergeCell ref="M254:O254"/>
    <mergeCell ref="D255:L255"/>
    <mergeCell ref="M255:O255"/>
    <mergeCell ref="D257:L257"/>
    <mergeCell ref="M257:O257"/>
    <mergeCell ref="C95:I95"/>
    <mergeCell ref="J95:L95"/>
    <mergeCell ref="M95:O95"/>
    <mergeCell ref="F101:G101"/>
    <mergeCell ref="H101:J101"/>
    <mergeCell ref="K101:M101"/>
    <mergeCell ref="F102:G102"/>
    <mergeCell ref="H102:J102"/>
    <mergeCell ref="K102:M102"/>
    <mergeCell ref="F105:G105"/>
    <mergeCell ref="H105:J105"/>
    <mergeCell ref="K105:M105"/>
    <mergeCell ref="F106:G106"/>
    <mergeCell ref="H106:J106"/>
    <mergeCell ref="D263:L263"/>
    <mergeCell ref="M263:O263"/>
    <mergeCell ref="E271:K271"/>
    <mergeCell ref="L271:N271"/>
    <mergeCell ref="C284:J284"/>
    <mergeCell ref="K284:M284"/>
    <mergeCell ref="N284:P284"/>
    <mergeCell ref="C281:J281"/>
    <mergeCell ref="C282:J282"/>
    <mergeCell ref="C283:J283"/>
    <mergeCell ref="K280:M280"/>
    <mergeCell ref="K281:M281"/>
    <mergeCell ref="K282:M282"/>
    <mergeCell ref="K283:M283"/>
    <mergeCell ref="C252:P252"/>
    <mergeCell ref="B561:P561"/>
    <mergeCell ref="C280:J280"/>
    <mergeCell ref="C751:P751"/>
    <mergeCell ref="C755:P755"/>
    <mergeCell ref="C759:P759"/>
    <mergeCell ref="D681:P681"/>
    <mergeCell ref="C743:P743"/>
    <mergeCell ref="D683:L683"/>
    <mergeCell ref="M683:O683"/>
    <mergeCell ref="D684:L684"/>
    <mergeCell ref="M684:O684"/>
    <mergeCell ref="D685:L685"/>
    <mergeCell ref="M685:O685"/>
    <mergeCell ref="D686:L686"/>
    <mergeCell ref="M686:O686"/>
    <mergeCell ref="D687:L687"/>
    <mergeCell ref="M687:O687"/>
    <mergeCell ref="N280:P280"/>
    <mergeCell ref="N281:P281"/>
    <mergeCell ref="N282:P282"/>
    <mergeCell ref="N283:P283"/>
    <mergeCell ref="E304:H304"/>
    <mergeCell ref="E303:H303"/>
    <mergeCell ref="I304:K304"/>
    <mergeCell ref="I298:K298"/>
    <mergeCell ref="L304:N304"/>
    <mergeCell ref="L303:N303"/>
    <mergeCell ref="I302:K302"/>
    <mergeCell ref="I301:K301"/>
    <mergeCell ref="C340:P340"/>
    <mergeCell ref="A553:P553"/>
    <mergeCell ref="C289:P290"/>
    <mergeCell ref="C296:P296"/>
    <mergeCell ref="A405:P405"/>
    <mergeCell ref="B342:P343"/>
    <mergeCell ref="B407:P409"/>
    <mergeCell ref="D417:P417"/>
    <mergeCell ref="D418:P418"/>
    <mergeCell ref="D419:P419"/>
    <mergeCell ref="D420:P420"/>
    <mergeCell ref="D421:P421"/>
    <mergeCell ref="D423:P423"/>
    <mergeCell ref="I303:K303"/>
    <mergeCell ref="L302:N302"/>
    <mergeCell ref="E298:H298"/>
    <mergeCell ref="L301:N301"/>
    <mergeCell ref="E302:H302"/>
    <mergeCell ref="B557:P557"/>
    <mergeCell ref="F45:J45"/>
    <mergeCell ref="K45:M45"/>
    <mergeCell ref="F46:J46"/>
    <mergeCell ref="K46:M46"/>
    <mergeCell ref="F47:J47"/>
    <mergeCell ref="K47:M47"/>
    <mergeCell ref="F48:J48"/>
    <mergeCell ref="K48:M48"/>
    <mergeCell ref="F49:J49"/>
    <mergeCell ref="C92:I92"/>
    <mergeCell ref="J92:L92"/>
    <mergeCell ref="M92:O92"/>
    <mergeCell ref="C93:I93"/>
    <mergeCell ref="J93:L93"/>
    <mergeCell ref="M93:O93"/>
    <mergeCell ref="C91:I91"/>
    <mergeCell ref="F73:J73"/>
    <mergeCell ref="K73:M73"/>
    <mergeCell ref="F74:J74"/>
    <mergeCell ref="K74:M74"/>
    <mergeCell ref="C78:P78"/>
    <mergeCell ref="J89:L89"/>
    <mergeCell ref="M89:O89"/>
    <mergeCell ref="J90:L90"/>
    <mergeCell ref="J91:L91"/>
    <mergeCell ref="M90:O90"/>
    <mergeCell ref="M91:O91"/>
    <mergeCell ref="K80:M80"/>
    <mergeCell ref="F81:J81"/>
    <mergeCell ref="F60:J60"/>
    <mergeCell ref="K60:M60"/>
    <mergeCell ref="F82:J82"/>
    <mergeCell ref="K82:M82"/>
    <mergeCell ref="F63:J63"/>
    <mergeCell ref="E455:G455"/>
    <mergeCell ref="E456:G456"/>
    <mergeCell ref="E457:G457"/>
    <mergeCell ref="I455:J455"/>
    <mergeCell ref="K455:L455"/>
    <mergeCell ref="E467:G467"/>
    <mergeCell ref="I467:J467"/>
    <mergeCell ref="K467:L467"/>
    <mergeCell ref="E468:G468"/>
    <mergeCell ref="E464:G464"/>
    <mergeCell ref="E469:G469"/>
    <mergeCell ref="I456:J456"/>
    <mergeCell ref="I457:J457"/>
    <mergeCell ref="K456:L456"/>
    <mergeCell ref="K457:L457"/>
    <mergeCell ref="I468:J468"/>
    <mergeCell ref="K468:L468"/>
    <mergeCell ref="I469:J469"/>
    <mergeCell ref="K469:L469"/>
    <mergeCell ref="I458:J458"/>
    <mergeCell ref="K458:L458"/>
    <mergeCell ref="E458:G458"/>
    <mergeCell ref="E459:G459"/>
    <mergeCell ref="I459:J459"/>
    <mergeCell ref="K459:L459"/>
    <mergeCell ref="E461:G461"/>
    <mergeCell ref="E462:G462"/>
    <mergeCell ref="E463:G463"/>
    <mergeCell ref="E465:G465"/>
    <mergeCell ref="E488:G488"/>
    <mergeCell ref="I488:J488"/>
    <mergeCell ref="K488:L488"/>
    <mergeCell ref="E489:G489"/>
    <mergeCell ref="I489:J489"/>
    <mergeCell ref="K489:L489"/>
    <mergeCell ref="E476:G476"/>
    <mergeCell ref="I476:J476"/>
    <mergeCell ref="K476:L476"/>
    <mergeCell ref="E477:G477"/>
    <mergeCell ref="I477:J477"/>
    <mergeCell ref="K477:L477"/>
    <mergeCell ref="E478:G478"/>
    <mergeCell ref="I478:J478"/>
    <mergeCell ref="K478:L478"/>
    <mergeCell ref="E483:G483"/>
    <mergeCell ref="I483:J483"/>
    <mergeCell ref="K483:L483"/>
    <mergeCell ref="E521:G521"/>
    <mergeCell ref="I521:J521"/>
    <mergeCell ref="K521:L521"/>
    <mergeCell ref="E522:G522"/>
    <mergeCell ref="I522:J522"/>
    <mergeCell ref="K522:L522"/>
    <mergeCell ref="E523:G523"/>
    <mergeCell ref="I523:J523"/>
    <mergeCell ref="K523:L523"/>
    <mergeCell ref="E470:G470"/>
    <mergeCell ref="I470:J470"/>
    <mergeCell ref="K470:L470"/>
    <mergeCell ref="E471:G471"/>
    <mergeCell ref="I471:J471"/>
    <mergeCell ref="K471:L471"/>
    <mergeCell ref="E473:G473"/>
    <mergeCell ref="E474:G474"/>
    <mergeCell ref="E490:G490"/>
    <mergeCell ref="I490:J490"/>
    <mergeCell ref="K490:L490"/>
    <mergeCell ref="E492:G492"/>
    <mergeCell ref="I492:J492"/>
    <mergeCell ref="K492:L492"/>
    <mergeCell ref="E479:G479"/>
    <mergeCell ref="I479:J479"/>
    <mergeCell ref="K479:L479"/>
    <mergeCell ref="E480:G480"/>
    <mergeCell ref="I480:J480"/>
    <mergeCell ref="K480:L480"/>
    <mergeCell ref="E485:G485"/>
    <mergeCell ref="E484:G484"/>
    <mergeCell ref="E482:G482"/>
    <mergeCell ref="I482:J482"/>
    <mergeCell ref="K482:L482"/>
    <mergeCell ref="I484:J484"/>
    <mergeCell ref="K484:L484"/>
    <mergeCell ref="I485:J485"/>
    <mergeCell ref="K485:L485"/>
    <mergeCell ref="E487:G487"/>
    <mergeCell ref="I487:J487"/>
    <mergeCell ref="K487:L487"/>
    <mergeCell ref="E496:G496"/>
    <mergeCell ref="I496:J496"/>
    <mergeCell ref="K496:L496"/>
    <mergeCell ref="E497:G497"/>
    <mergeCell ref="I497:J497"/>
    <mergeCell ref="K497:L497"/>
    <mergeCell ref="E493:G493"/>
    <mergeCell ref="I493:J493"/>
    <mergeCell ref="K493:L493"/>
    <mergeCell ref="E494:G494"/>
    <mergeCell ref="I494:J494"/>
    <mergeCell ref="K494:L494"/>
    <mergeCell ref="E495:G495"/>
    <mergeCell ref="I495:J495"/>
    <mergeCell ref="K495:L495"/>
    <mergeCell ref="E504:G504"/>
    <mergeCell ref="I504:J504"/>
    <mergeCell ref="K504:L504"/>
    <mergeCell ref="E502:G502"/>
    <mergeCell ref="I502:J502"/>
    <mergeCell ref="K502:L502"/>
    <mergeCell ref="E499:G499"/>
    <mergeCell ref="I499:J499"/>
    <mergeCell ref="K499:L499"/>
    <mergeCell ref="E500:G500"/>
    <mergeCell ref="I500:J500"/>
    <mergeCell ref="K500:L500"/>
    <mergeCell ref="E501:G501"/>
    <mergeCell ref="I501:J501"/>
    <mergeCell ref="K501:L501"/>
    <mergeCell ref="E513:G513"/>
    <mergeCell ref="I513:J513"/>
    <mergeCell ref="K513:L513"/>
    <mergeCell ref="E506:G506"/>
    <mergeCell ref="I506:J506"/>
    <mergeCell ref="K506:L506"/>
    <mergeCell ref="E507:G507"/>
    <mergeCell ref="I507:J507"/>
    <mergeCell ref="K507:L507"/>
    <mergeCell ref="E508:G508"/>
    <mergeCell ref="I508:J508"/>
    <mergeCell ref="K508:L508"/>
    <mergeCell ref="E510:G510"/>
    <mergeCell ref="I510:J510"/>
    <mergeCell ref="K510:L510"/>
    <mergeCell ref="E511:G511"/>
    <mergeCell ref="I511:J511"/>
    <mergeCell ref="K511:L511"/>
    <mergeCell ref="E512:G512"/>
    <mergeCell ref="I512:J512"/>
    <mergeCell ref="K512:L512"/>
    <mergeCell ref="E517:G517"/>
    <mergeCell ref="I517:J517"/>
    <mergeCell ref="K517:L517"/>
    <mergeCell ref="E518:G518"/>
    <mergeCell ref="I518:J518"/>
    <mergeCell ref="K518:L518"/>
    <mergeCell ref="E515:G515"/>
    <mergeCell ref="I515:J515"/>
    <mergeCell ref="K515:L515"/>
    <mergeCell ref="E529:G529"/>
    <mergeCell ref="I529:J529"/>
    <mergeCell ref="K529:L529"/>
    <mergeCell ref="E534:G534"/>
    <mergeCell ref="I534:J534"/>
    <mergeCell ref="K534:L534"/>
    <mergeCell ref="E524:G524"/>
    <mergeCell ref="I524:J524"/>
    <mergeCell ref="K524:L524"/>
    <mergeCell ref="E526:G526"/>
    <mergeCell ref="I526:J526"/>
    <mergeCell ref="K526:L526"/>
    <mergeCell ref="E528:G528"/>
    <mergeCell ref="I528:J528"/>
    <mergeCell ref="K528:L528"/>
    <mergeCell ref="E531:G531"/>
    <mergeCell ref="I531:J531"/>
    <mergeCell ref="K531:L531"/>
    <mergeCell ref="E532:G532"/>
    <mergeCell ref="I532:J532"/>
    <mergeCell ref="K532:L532"/>
    <mergeCell ref="E533:G533"/>
    <mergeCell ref="I533:J533"/>
    <mergeCell ref="K533:L533"/>
    <mergeCell ref="E536:G536"/>
    <mergeCell ref="I536:J536"/>
    <mergeCell ref="K536:L536"/>
    <mergeCell ref="E539:G539"/>
    <mergeCell ref="I539:J539"/>
    <mergeCell ref="K539:L539"/>
    <mergeCell ref="E540:G540"/>
    <mergeCell ref="I540:J540"/>
    <mergeCell ref="K540:L540"/>
    <mergeCell ref="K538:L538"/>
    <mergeCell ref="I538:J538"/>
    <mergeCell ref="E538:G538"/>
    <mergeCell ref="E545:G545"/>
    <mergeCell ref="E546:G546"/>
    <mergeCell ref="E547:G547"/>
    <mergeCell ref="E537:G537"/>
    <mergeCell ref="I537:J537"/>
    <mergeCell ref="K537:L537"/>
    <mergeCell ref="D543:N543"/>
    <mergeCell ref="E548:G548"/>
    <mergeCell ref="E549:G549"/>
    <mergeCell ref="E550:G550"/>
    <mergeCell ref="I545:J545"/>
    <mergeCell ref="I546:J546"/>
    <mergeCell ref="I547:J547"/>
    <mergeCell ref="I548:J548"/>
    <mergeCell ref="I549:J549"/>
    <mergeCell ref="I550:J550"/>
    <mergeCell ref="K545:L545"/>
    <mergeCell ref="K546:L546"/>
  </mergeCells>
  <printOptions horizontalCentered="1" verticalCentered="1"/>
  <pageMargins left="0.39370078740157483" right="0.39370078740157483" top="1.1811023622047245" bottom="1.1811023622047245" header="0.31496062992125984" footer="0.31496062992125984"/>
  <pageSetup scale="74" orientation="landscape" r:id="rId1"/>
  <headerFooter>
    <oddHeader>&amp;L&amp;G&amp;C&amp;"Arial,Negrita"&amp;12MUNICIPIO DE COLÓN, QUERETARO.
NOTAS A LOS ESTADOS FINANCIEROS</oddHeader>
    <oddFooter>&amp;L&amp;"Arial,Normal"C.P., P.C.A.C.G. ARMANDO MORALES OLVERA
SECRETARIO DE FINANZAS&amp;C&amp;"Arial,Normal"&amp;P / &amp;N&amp;R&amp;"Arial,Normal"MTRO. GASPAR RAMON TRUEBA MONCADA
PRESIDENTE MUNICIPAL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3" zoomScale="90" zoomScaleNormal="90" workbookViewId="0">
      <selection activeCell="C29" sqref="C29:C31"/>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93" t="s">
        <v>188</v>
      </c>
      <c r="C1" s="393"/>
      <c r="D1" s="393"/>
      <c r="E1" s="393"/>
      <c r="F1" s="393"/>
    </row>
    <row r="2" spans="2:6" ht="14.25" customHeight="1" x14ac:dyDescent="0.2">
      <c r="B2" s="398" t="s">
        <v>189</v>
      </c>
      <c r="C2" s="398"/>
      <c r="D2" s="398"/>
      <c r="E2" s="398"/>
      <c r="F2" s="398"/>
    </row>
    <row r="3" spans="2:6" ht="14.25" customHeight="1" x14ac:dyDescent="0.2">
      <c r="B3" s="398" t="s">
        <v>192</v>
      </c>
      <c r="C3" s="398"/>
      <c r="D3" s="398"/>
      <c r="E3" s="398"/>
      <c r="F3" s="398"/>
    </row>
    <row r="4" spans="2:6" ht="18.75" customHeight="1" x14ac:dyDescent="0.2"/>
    <row r="5" spans="2:6" ht="17.25" customHeight="1" x14ac:dyDescent="0.2">
      <c r="B5" s="70" t="s">
        <v>190</v>
      </c>
      <c r="C5" s="394" t="s">
        <v>191</v>
      </c>
      <c r="D5" s="394"/>
      <c r="E5" s="394"/>
      <c r="F5" s="394"/>
    </row>
    <row r="6" spans="2:6" ht="17.25" customHeight="1" x14ac:dyDescent="0.2">
      <c r="C6" s="394"/>
      <c r="D6" s="394"/>
      <c r="E6" s="394"/>
      <c r="F6" s="394"/>
    </row>
    <row r="7" spans="2:6" ht="15.75" customHeight="1" thickBot="1" x14ac:dyDescent="0.25"/>
    <row r="8" spans="2:6" ht="21.75" customHeight="1" x14ac:dyDescent="0.2">
      <c r="B8" s="395" t="s">
        <v>130</v>
      </c>
      <c r="C8" s="396"/>
      <c r="D8" s="396"/>
      <c r="E8" s="396"/>
      <c r="F8" s="397"/>
    </row>
    <row r="9" spans="2:6" s="46" customFormat="1" ht="17.25" customHeight="1" x14ac:dyDescent="0.2">
      <c r="B9" s="48" t="s">
        <v>131</v>
      </c>
      <c r="C9" s="49" t="s">
        <v>132</v>
      </c>
      <c r="D9" s="49" t="s">
        <v>133</v>
      </c>
      <c r="E9" s="49" t="s">
        <v>134</v>
      </c>
      <c r="F9" s="50" t="s">
        <v>135</v>
      </c>
    </row>
    <row r="10" spans="2:6" ht="15.75" customHeight="1" x14ac:dyDescent="0.2">
      <c r="B10" s="399" t="s">
        <v>193</v>
      </c>
      <c r="C10" s="383" t="s">
        <v>194</v>
      </c>
      <c r="D10" s="53" t="s">
        <v>195</v>
      </c>
      <c r="E10" s="54" t="s">
        <v>197</v>
      </c>
      <c r="F10" s="55" t="s">
        <v>197</v>
      </c>
    </row>
    <row r="11" spans="2:6" ht="15.75" customHeight="1" x14ac:dyDescent="0.2">
      <c r="B11" s="400"/>
      <c r="C11" s="385"/>
      <c r="D11" s="53" t="s">
        <v>196</v>
      </c>
      <c r="E11" s="54" t="s">
        <v>198</v>
      </c>
      <c r="F11" s="55" t="s">
        <v>198</v>
      </c>
    </row>
    <row r="12" spans="2:6" ht="23.25" customHeight="1" x14ac:dyDescent="0.2">
      <c r="B12" s="56" t="s">
        <v>136</v>
      </c>
      <c r="C12" s="57" t="s">
        <v>137</v>
      </c>
      <c r="D12" s="58" t="s">
        <v>138</v>
      </c>
      <c r="E12" s="59" t="s">
        <v>139</v>
      </c>
      <c r="F12" s="60" t="s">
        <v>96</v>
      </c>
    </row>
    <row r="13" spans="2:6" ht="15" customHeight="1" x14ac:dyDescent="0.2">
      <c r="B13" s="399" t="s">
        <v>140</v>
      </c>
      <c r="C13" s="383" t="s">
        <v>141</v>
      </c>
      <c r="D13" s="53" t="s">
        <v>142</v>
      </c>
      <c r="E13" s="54" t="s">
        <v>143</v>
      </c>
      <c r="F13" s="55" t="s">
        <v>199</v>
      </c>
    </row>
    <row r="14" spans="2:6" ht="15" customHeight="1" x14ac:dyDescent="0.2">
      <c r="B14" s="401"/>
      <c r="C14" s="384"/>
      <c r="D14" s="53" t="s">
        <v>200</v>
      </c>
      <c r="E14" s="54" t="s">
        <v>201</v>
      </c>
      <c r="F14" s="55" t="s">
        <v>202</v>
      </c>
    </row>
    <row r="15" spans="2:6" ht="15" customHeight="1" x14ac:dyDescent="0.2">
      <c r="B15" s="401"/>
      <c r="C15" s="384"/>
      <c r="D15" s="53" t="s">
        <v>203</v>
      </c>
      <c r="E15" s="54" t="s">
        <v>204</v>
      </c>
      <c r="F15" s="55" t="s">
        <v>205</v>
      </c>
    </row>
    <row r="16" spans="2:6" ht="15" customHeight="1" x14ac:dyDescent="0.2">
      <c r="B16" s="400"/>
      <c r="C16" s="385"/>
      <c r="D16" s="53" t="s">
        <v>206</v>
      </c>
      <c r="E16" s="54" t="s">
        <v>207</v>
      </c>
      <c r="F16" s="55" t="s">
        <v>208</v>
      </c>
    </row>
    <row r="17" spans="2:6" ht="23.25" customHeight="1" x14ac:dyDescent="0.2">
      <c r="B17" s="56" t="s">
        <v>144</v>
      </c>
      <c r="C17" s="57" t="s">
        <v>145</v>
      </c>
      <c r="D17" s="58" t="s">
        <v>146</v>
      </c>
      <c r="E17" s="59" t="s">
        <v>147</v>
      </c>
      <c r="F17" s="60" t="s">
        <v>148</v>
      </c>
    </row>
    <row r="18" spans="2:6" ht="23.25" customHeight="1" x14ac:dyDescent="0.2">
      <c r="B18" s="51" t="s">
        <v>149</v>
      </c>
      <c r="C18" s="52" t="s">
        <v>150</v>
      </c>
      <c r="D18" s="53" t="s">
        <v>151</v>
      </c>
      <c r="E18" s="54" t="s">
        <v>152</v>
      </c>
      <c r="F18" s="55" t="s">
        <v>153</v>
      </c>
    </row>
    <row r="19" spans="2:6" ht="23.25" customHeight="1" thickBot="1" x14ac:dyDescent="0.25">
      <c r="B19" s="73" t="s">
        <v>154</v>
      </c>
      <c r="C19" s="74" t="s">
        <v>155</v>
      </c>
      <c r="D19" s="75" t="s">
        <v>156</v>
      </c>
      <c r="E19" s="76" t="s">
        <v>157</v>
      </c>
      <c r="F19" s="77" t="s">
        <v>158</v>
      </c>
    </row>
    <row r="20" spans="2:6" ht="13.5" thickBot="1" x14ac:dyDescent="0.25">
      <c r="B20" s="66"/>
      <c r="C20" s="66"/>
      <c r="D20" s="66"/>
      <c r="E20" s="66"/>
      <c r="F20" s="66"/>
    </row>
    <row r="21" spans="2:6" ht="21.75" customHeight="1" x14ac:dyDescent="0.2">
      <c r="B21" s="395" t="s">
        <v>159</v>
      </c>
      <c r="C21" s="396"/>
      <c r="D21" s="396"/>
      <c r="E21" s="396"/>
      <c r="F21" s="397"/>
    </row>
    <row r="22" spans="2:6" s="46" customFormat="1" ht="17.25" customHeight="1" x14ac:dyDescent="0.2">
      <c r="B22" s="48" t="s">
        <v>131</v>
      </c>
      <c r="C22" s="49" t="s">
        <v>132</v>
      </c>
      <c r="D22" s="49" t="s">
        <v>133</v>
      </c>
      <c r="E22" s="49" t="s">
        <v>134</v>
      </c>
      <c r="F22" s="50" t="s">
        <v>135</v>
      </c>
    </row>
    <row r="23" spans="2:6" ht="15" customHeight="1" x14ac:dyDescent="0.2">
      <c r="B23" s="399" t="s">
        <v>160</v>
      </c>
      <c r="C23" s="383" t="s">
        <v>161</v>
      </c>
      <c r="D23" s="386" t="s">
        <v>162</v>
      </c>
      <c r="E23" s="54" t="s">
        <v>209</v>
      </c>
      <c r="F23" s="55" t="s">
        <v>210</v>
      </c>
    </row>
    <row r="24" spans="2:6" ht="15" customHeight="1" x14ac:dyDescent="0.2">
      <c r="B24" s="401"/>
      <c r="C24" s="384"/>
      <c r="D24" s="387"/>
      <c r="E24" s="54" t="s">
        <v>211</v>
      </c>
      <c r="F24" s="55" t="s">
        <v>212</v>
      </c>
    </row>
    <row r="25" spans="2:6" ht="15" customHeight="1" x14ac:dyDescent="0.2">
      <c r="B25" s="400"/>
      <c r="C25" s="385"/>
      <c r="D25" s="388"/>
      <c r="E25" s="54" t="s">
        <v>213</v>
      </c>
      <c r="F25" s="55" t="s">
        <v>214</v>
      </c>
    </row>
    <row r="26" spans="2:6" ht="15" customHeight="1" x14ac:dyDescent="0.2">
      <c r="B26" s="402" t="s">
        <v>163</v>
      </c>
      <c r="C26" s="407" t="s">
        <v>164</v>
      </c>
      <c r="D26" s="389" t="s">
        <v>165</v>
      </c>
      <c r="E26" s="59" t="s">
        <v>215</v>
      </c>
      <c r="F26" s="60" t="s">
        <v>216</v>
      </c>
    </row>
    <row r="27" spans="2:6" ht="15" customHeight="1" x14ac:dyDescent="0.2">
      <c r="B27" s="403"/>
      <c r="C27" s="408"/>
      <c r="D27" s="390"/>
      <c r="E27" s="71" t="s">
        <v>217</v>
      </c>
      <c r="F27" s="72" t="s">
        <v>218</v>
      </c>
    </row>
    <row r="28" spans="2:6" ht="15" customHeight="1" x14ac:dyDescent="0.2">
      <c r="B28" s="404"/>
      <c r="C28" s="409"/>
      <c r="D28" s="391"/>
      <c r="E28" s="71" t="s">
        <v>219</v>
      </c>
      <c r="F28" s="72" t="s">
        <v>220</v>
      </c>
    </row>
    <row r="29" spans="2:6" ht="15" customHeight="1" x14ac:dyDescent="0.2">
      <c r="B29" s="399" t="s">
        <v>166</v>
      </c>
      <c r="C29" s="383" t="s">
        <v>167</v>
      </c>
      <c r="D29" s="386" t="s">
        <v>168</v>
      </c>
      <c r="E29" s="54" t="s">
        <v>221</v>
      </c>
      <c r="F29" s="55" t="s">
        <v>222</v>
      </c>
    </row>
    <row r="30" spans="2:6" ht="15" customHeight="1" x14ac:dyDescent="0.2">
      <c r="B30" s="401"/>
      <c r="C30" s="384"/>
      <c r="D30" s="387"/>
      <c r="E30" s="54" t="s">
        <v>223</v>
      </c>
      <c r="F30" s="55" t="s">
        <v>224</v>
      </c>
    </row>
    <row r="31" spans="2:6" ht="15" customHeight="1" thickBot="1" x14ac:dyDescent="0.25">
      <c r="B31" s="405"/>
      <c r="C31" s="406"/>
      <c r="D31" s="392"/>
      <c r="E31" s="64" t="s">
        <v>225</v>
      </c>
      <c r="F31" s="65" t="s">
        <v>226</v>
      </c>
    </row>
    <row r="32" spans="2:6" ht="16.5" thickBot="1" x14ac:dyDescent="0.3">
      <c r="B32" s="67"/>
      <c r="C32" s="68"/>
      <c r="D32" s="68"/>
      <c r="E32" s="69"/>
      <c r="F32" s="69"/>
    </row>
    <row r="33" spans="2:6" ht="21.75" customHeight="1" x14ac:dyDescent="0.2">
      <c r="B33" s="395" t="s">
        <v>169</v>
      </c>
      <c r="C33" s="396"/>
      <c r="D33" s="396"/>
      <c r="E33" s="396"/>
      <c r="F33" s="397"/>
    </row>
    <row r="34" spans="2:6" s="46" customFormat="1" ht="17.25" customHeight="1" x14ac:dyDescent="0.2">
      <c r="B34" s="48" t="s">
        <v>131</v>
      </c>
      <c r="C34" s="49" t="s">
        <v>132</v>
      </c>
      <c r="D34" s="49" t="s">
        <v>133</v>
      </c>
      <c r="E34" s="49" t="s">
        <v>134</v>
      </c>
      <c r="F34" s="50" t="s">
        <v>135</v>
      </c>
    </row>
    <row r="35" spans="2:6" ht="42" customHeight="1" x14ac:dyDescent="0.2">
      <c r="B35" s="51" t="s">
        <v>170</v>
      </c>
      <c r="C35" s="52" t="s">
        <v>171</v>
      </c>
      <c r="D35" s="53" t="s">
        <v>172</v>
      </c>
      <c r="E35" s="54" t="s">
        <v>179</v>
      </c>
      <c r="F35" s="55" t="s">
        <v>182</v>
      </c>
    </row>
    <row r="36" spans="2:6" ht="42" customHeight="1" x14ac:dyDescent="0.2">
      <c r="B36" s="56" t="s">
        <v>173</v>
      </c>
      <c r="C36" s="57" t="s">
        <v>174</v>
      </c>
      <c r="D36" s="58" t="s">
        <v>175</v>
      </c>
      <c r="E36" s="59" t="s">
        <v>180</v>
      </c>
      <c r="F36" s="60" t="s">
        <v>183</v>
      </c>
    </row>
    <row r="37" spans="2:6" ht="65.25" customHeight="1" thickBot="1" x14ac:dyDescent="0.25">
      <c r="B37" s="61" t="s">
        <v>176</v>
      </c>
      <c r="C37" s="62" t="s">
        <v>177</v>
      </c>
      <c r="D37" s="63" t="s">
        <v>178</v>
      </c>
      <c r="E37" s="64" t="s">
        <v>181</v>
      </c>
      <c r="F37" s="65" t="s">
        <v>184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2025-02-27T17:13:10Z</cp:lastPrinted>
  <dcterms:created xsi:type="dcterms:W3CDTF">2017-02-28T18:38:56Z</dcterms:created>
  <dcterms:modified xsi:type="dcterms:W3CDTF">2025-02-27T17:19:17Z</dcterms:modified>
</cp:coreProperties>
</file>